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4FA06D1E-F90C-4F1F-BF85-992D3514AAD7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2022'!$A$1:$AC$73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2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<sst xmlns="http://schemas.openxmlformats.org/spreadsheetml/2006/main" count="207" uniqueCount="115">
  <si>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</si>
  <si>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</si>
  <si>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</si>
  <si>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</si>
  <si>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</si>
  <si>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</si>
  <si>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</si>
  <si>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</si>
  <si>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</si>
  <si>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</si>
  <si>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</si>
  <si>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</si>
  <si>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</si>
  <si>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</si>
  <si>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</si>
  <si>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</si>
  <si>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</si>
  <si>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</si>
  <si>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</si>
  <si>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</si>
  <si>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</si>
  <si>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</si>
  <si>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</si>
  <si>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</si>
  <si>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</si>
  <si>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</si>
  <si>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</si>
  <si>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</si>
  <si>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</si>
  <si>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</si>
  <si>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</si>
  <si>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</si>
  <si>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</si>
  <si>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</si>
  <si>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</si>
  <si>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</si>
  <si>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</si>
  <si>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</si>
  <si>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</si>
  <si>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</si>
  <si>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</si>
  <si>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</si>
  <si>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</si>
  <si>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</si>
  <si>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</si>
  <si>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</si>
  <si>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</si>
  <si>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</si>
  <si>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</si>
  <si>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</si>
  <si>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</si>
  <si>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</si>
  <si>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</si>
  <si>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</si>
  <si>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</si>
  <si>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</si>
  <si>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</si>
  <si>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</si>
  <si>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</si>
  <si>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</si>
  <si>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</si>
  <si>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</si>
  <si>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</si>
  <si>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</si>
  <si>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</si>
  <si>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</si>
  <si>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</si>
  <si>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</si>
  <si>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</si>
  <si>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</si>
  <si>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</si>
  <si>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</si>
  <si>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</si>
  <si>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</si>
  <si>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</si>
  <si>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</si>
  <si>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</si>
  <si>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</si>
  <si>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</si>
  <si>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</si>
  <si>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</si>
  <si>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</si>
  <si>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</si>
  <si>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</si>
  <si>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</si>
  <si>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</si>
  <si>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</si>
  <si>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</si>
  <si>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</si>
  <si>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</si>
  <si>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</si>
  <si>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</si>
  <si>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</si>
  <si>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</si>
  <si>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</si>
  <si>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</si>
  <si>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</si>
  <si>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</si>
  <si>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</si>
  <si>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</si>
  <si>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</si>
  <si>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</si>
  <si>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</si>
  <si>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Základní škola Chomutov, Na Příkopech 895</t>
  </si>
  <si>
    <t>Na Příkopech 895, 430 01 Chomutov</t>
  </si>
  <si>
    <t>Rezervní fon (nespotřebované projekty)</t>
  </si>
  <si>
    <t>Plán k 31.12.2021</t>
  </si>
  <si>
    <t>Plán k 31.12.2022</t>
  </si>
  <si>
    <t>rozpočet na rok 2022:</t>
  </si>
  <si>
    <t>V roce 2022 bude realizace části nových Šablon III. - ve výši 500 tis. Jedná se o mzdové náklady</t>
  </si>
  <si>
    <r>
      <t xml:space="preserve">NÁKLADY </t>
    </r>
    <r>
      <rPr>
        <sz val="14"/>
        <color theme="1"/>
        <rFont val="Calibri"/>
        <family val="2"/>
        <charset val="238"/>
        <scheme val="minor"/>
      </rPr>
      <t>(hrazené)</t>
    </r>
  </si>
  <si>
    <t>rozpočet z roku 2021 ve výši 4.800 tis navýšen o 300 tis. tj.  5.100 tis</t>
  </si>
  <si>
    <t>navýšení se skládá z:  navýšena spotřeba materiálu a spotřeba energie a opravy</t>
  </si>
  <si>
    <t>Moravcová Marcela</t>
  </si>
  <si>
    <t>Miloslav Hons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</si>
</sst>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363636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209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2" fillId="8" borderId="0" xfId="0" applyNumberFormat="1" applyFont="1" applyFill="1" applyBorder="1" applyAlignment="1" applyProtection="1">
      <alignment horizontal="right"/>
    </xf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0" fillId="8" borderId="0" xfId="0" applyFill="1" applyBorder="1" applyProtection="1"/>
    <xf numFmtId="0" fontId="6" fillId="0" borderId="37" xfId="0" applyFont="1" applyFill="1" applyBorder="1" applyAlignment="1" applyProtection="1">
      <alignment horizontal="center"/>
    </xf>
    <xf numFmtId="0" fontId="6" fillId="6" borderId="37" xfId="0" applyFont="1" applyFill="1" applyBorder="1" applyAlignment="1" applyProtection="1">
      <alignment horizontal="left"/>
    </xf>
    <xf numFmtId="165" fontId="6" fillId="6" borderId="37" xfId="0" applyNumberFormat="1" applyFont="1" applyFill="1" applyBorder="1" applyAlignment="1" applyProtection="1"/>
    <xf numFmtId="165" fontId="7" fillId="9" borderId="37" xfId="0" applyNumberFormat="1" applyFont="1" applyFill="1" applyBorder="1" applyAlignment="1" applyProtection="1"/>
    <xf numFmtId="165" fontId="7" fillId="9" borderId="29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5" xfId="0" applyFill="1" applyBorder="1"/>
    <xf numFmtId="0" fontId="5" fillId="8" borderId="0" xfId="0" applyFont="1" applyFill="1" applyBorder="1"/>
    <xf numFmtId="0" fontId="5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1" xfId="0" applyFont="1" applyFill="1" applyBorder="1" applyAlignment="1" applyProtection="1">
      <alignment horizontal="left"/>
      <protection locked="0"/>
    </xf>
    <xf numFmtId="0" fontId="8" fillId="8" borderId="0" xfId="0" applyFont="1" applyFill="1" applyProtection="1"/>
    <xf numFmtId="0" fontId="6" fillId="12" borderId="11" xfId="0" applyFont="1" applyFill="1" applyBorder="1" applyAlignment="1" applyProtection="1">
      <alignment horizontal="left"/>
    </xf>
    <xf numFmtId="0" fontId="6" fillId="12" borderId="38" xfId="0" applyFont="1" applyFill="1" applyBorder="1" applyAlignment="1" applyProtection="1">
      <alignment horizontal="left"/>
    </xf>
    <xf numFmtId="0" fontId="8" fillId="0" borderId="38" xfId="0" applyFont="1" applyFill="1" applyBorder="1"/>
    <xf numFmtId="0" fontId="8" fillId="0" borderId="39" xfId="0" applyFont="1" applyFill="1" applyBorder="1"/>
    <xf numFmtId="0" fontId="8" fillId="8" borderId="0" xfId="0" applyFont="1" applyFill="1"/>
    <xf numFmtId="0" fontId="8" fillId="0" borderId="0" xfId="0" applyFont="1" applyFill="1"/>
    <xf numFmtId="0" fontId="8" fillId="0" borderId="21" xfId="0" applyFont="1" applyFill="1" applyBorder="1"/>
    <xf numFmtId="0" fontId="8" fillId="0" borderId="0" xfId="0" applyFont="1" applyFill="1" applyBorder="1"/>
    <xf numFmtId="0" fontId="8" fillId="0" borderId="35" xfId="0" applyFont="1" applyFill="1" applyBorder="1"/>
    <xf numFmtId="10" fontId="8" fillId="8" borderId="0" xfId="0" applyNumberFormat="1" applyFont="1" applyFill="1" applyProtection="1"/>
    <xf numFmtId="0" fontId="8" fillId="0" borderId="0" xfId="0" applyFont="1"/>
    <xf numFmtId="0" fontId="6" fillId="8" borderId="0" xfId="0" applyFont="1" applyFill="1" applyProtection="1"/>
    <xf numFmtId="0" fontId="6" fillId="0" borderId="0" xfId="0" applyFont="1" applyFill="1" applyAlignment="1" applyProtection="1">
      <alignment horizontal="left"/>
      <protection locked="0"/>
    </xf>
    <xf numFmtId="0" fontId="9" fillId="8" borderId="0" xfId="0" applyFont="1" applyFill="1" applyProtection="1"/>
    <xf numFmtId="0" fontId="6" fillId="4" borderId="29" xfId="0" applyFont="1" applyFill="1" applyBorder="1" applyAlignment="1" applyProtection="1">
      <alignment horizontal="center" vertical="center" wrapText="1"/>
    </xf>
    <xf numFmtId="0" fontId="6" fillId="14" borderId="33" xfId="0" applyFont="1" applyFill="1" applyBorder="1" applyAlignment="1" applyProtection="1">
      <alignment horizontal="center" vertical="center" wrapText="1"/>
    </xf>
    <xf numFmtId="0" fontId="6" fillId="14" borderId="18" xfId="0" applyFont="1" applyFill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/>
    </xf>
    <xf numFmtId="0" fontId="8" fillId="0" borderId="5" xfId="0" applyFont="1" applyFill="1" applyBorder="1" applyProtection="1"/>
    <xf numFmtId="164" fontId="8" fillId="11" borderId="50" xfId="0" applyNumberFormat="1" applyFont="1" applyFill="1" applyBorder="1" applyAlignment="1" applyProtection="1">
      <alignment horizontal="right"/>
    </xf>
    <xf numFmtId="164" fontId="8" fillId="11" borderId="9" xfId="0" applyNumberFormat="1" applyFont="1" applyFill="1" applyBorder="1" applyAlignment="1" applyProtection="1">
      <alignment horizontal="right"/>
    </xf>
    <xf numFmtId="164" fontId="8" fillId="0" borderId="9" xfId="0" applyNumberFormat="1" applyFont="1" applyFill="1" applyBorder="1" applyAlignment="1" applyProtection="1">
      <alignment horizontal="right"/>
      <protection locked="0"/>
    </xf>
    <xf numFmtId="164" fontId="8" fillId="0" borderId="8" xfId="0" applyNumberFormat="1" applyFont="1" applyFill="1" applyBorder="1" applyAlignment="1" applyProtection="1">
      <alignment horizontal="right"/>
      <protection locked="0"/>
    </xf>
    <xf numFmtId="164" fontId="8" fillId="0" borderId="22" xfId="0" applyNumberFormat="1" applyFont="1" applyFill="1" applyBorder="1" applyAlignment="1" applyProtection="1">
      <alignment horizontal="right"/>
      <protection locked="0"/>
    </xf>
    <xf numFmtId="164" fontId="8" fillId="0" borderId="22" xfId="0" applyNumberFormat="1" applyFont="1" applyFill="1" applyBorder="1" applyAlignment="1" applyProtection="1">
      <alignment horizontal="right"/>
    </xf>
    <xf numFmtId="10" fontId="9" fillId="0" borderId="22" xfId="0" applyNumberFormat="1" applyFont="1" applyFill="1" applyBorder="1" applyProtection="1"/>
    <xf numFmtId="0" fontId="8" fillId="0" borderId="48" xfId="0" applyFont="1" applyFill="1" applyBorder="1" applyAlignment="1" applyProtection="1">
      <alignment horizontal="center"/>
    </xf>
    <xf numFmtId="0" fontId="8" fillId="10" borderId="49" xfId="0" applyFont="1" applyFill="1" applyBorder="1" applyProtection="1"/>
    <xf numFmtId="164" fontId="8" fillId="10" borderId="48" xfId="0" applyNumberFormat="1" applyFont="1" applyFill="1" applyBorder="1" applyAlignment="1" applyProtection="1">
      <alignment horizontal="right"/>
      <protection locked="0"/>
    </xf>
    <xf numFmtId="164" fontId="8" fillId="11" borderId="1" xfId="0" applyNumberFormat="1" applyFont="1" applyFill="1" applyBorder="1" applyAlignment="1" applyProtection="1">
      <alignment horizontal="right"/>
    </xf>
    <xf numFmtId="164" fontId="8" fillId="0" borderId="42" xfId="0" applyNumberFormat="1" applyFont="1" applyFill="1" applyBorder="1" applyAlignment="1" applyProtection="1">
      <alignment horizontal="right"/>
      <protection locked="0"/>
    </xf>
    <xf numFmtId="164" fontId="8" fillId="2" borderId="22" xfId="0" applyNumberFormat="1" applyFont="1" applyFill="1" applyBorder="1" applyAlignment="1" applyProtection="1">
      <alignment horizontal="right"/>
      <protection locked="0"/>
    </xf>
    <xf numFmtId="0" fontId="9" fillId="5" borderId="49" xfId="0" applyFont="1" applyFill="1" applyBorder="1" applyProtection="1"/>
    <xf numFmtId="164" fontId="10" fillId="5" borderId="48" xfId="0" applyNumberFormat="1" applyFont="1" applyFill="1" applyBorder="1" applyAlignment="1" applyProtection="1">
      <alignment horizontal="right"/>
      <protection locked="0"/>
    </xf>
    <xf numFmtId="164" fontId="10" fillId="11" borderId="1" xfId="0" applyNumberFormat="1" applyFont="1" applyFill="1" applyBorder="1" applyAlignment="1" applyProtection="1">
      <alignment horizontal="right"/>
    </xf>
    <xf numFmtId="164" fontId="8" fillId="2" borderId="14" xfId="0" applyNumberFormat="1" applyFont="1" applyFill="1" applyBorder="1" applyAlignment="1" applyProtection="1">
      <alignment horizontal="right"/>
      <protection locked="0"/>
    </xf>
    <xf numFmtId="0" fontId="9" fillId="0" borderId="49" xfId="0" applyFont="1" applyFill="1" applyBorder="1" applyAlignment="1" applyProtection="1">
      <alignment horizontal="left"/>
    </xf>
    <xf numFmtId="164" fontId="8" fillId="11" borderId="48" xfId="0" applyNumberFormat="1" applyFont="1" applyFill="1" applyBorder="1" applyAlignment="1" applyProtection="1">
      <alignment horizontal="right"/>
    </xf>
    <xf numFmtId="164" fontId="10" fillId="0" borderId="1" xfId="0" applyNumberFormat="1" applyFont="1" applyFill="1" applyBorder="1" applyAlignment="1" applyProtection="1">
      <alignment horizontal="right"/>
      <protection locked="0"/>
    </xf>
    <xf numFmtId="0" fontId="9" fillId="0" borderId="49" xfId="0" applyFont="1" applyBorder="1" applyProtection="1"/>
    <xf numFmtId="164" fontId="10" fillId="11" borderId="48" xfId="0" applyNumberFormat="1" applyFont="1" applyFill="1" applyBorder="1" applyAlignment="1" applyProtection="1">
      <alignment horizontal="right"/>
    </xf>
    <xf numFmtId="164" fontId="10" fillId="0" borderId="1" xfId="0" applyNumberFormat="1" applyFont="1" applyBorder="1" applyAlignment="1" applyProtection="1">
      <alignment horizontal="right"/>
      <protection locked="0"/>
    </xf>
    <xf numFmtId="164" fontId="8" fillId="0" borderId="22" xfId="0" applyNumberFormat="1" applyFont="1" applyBorder="1" applyAlignment="1" applyProtection="1">
      <alignment horizontal="right"/>
      <protection locked="0"/>
    </xf>
    <xf numFmtId="0" fontId="11" fillId="0" borderId="49" xfId="0" applyFont="1" applyBorder="1" applyProtection="1"/>
    <xf numFmtId="164" fontId="8" fillId="0" borderId="1" xfId="0" applyNumberFormat="1" applyFont="1" applyBorder="1" applyAlignment="1" applyProtection="1">
      <alignment horizontal="right"/>
      <protection locked="0"/>
    </xf>
    <xf numFmtId="0" fontId="8" fillId="0" borderId="49" xfId="0" applyFont="1" applyBorder="1" applyProtection="1"/>
    <xf numFmtId="164" fontId="8" fillId="0" borderId="14" xfId="0" applyNumberFormat="1" applyFont="1" applyBorder="1" applyAlignment="1" applyProtection="1">
      <alignment horizontal="right"/>
      <protection locked="0"/>
    </xf>
    <xf numFmtId="0" fontId="8" fillId="0" borderId="44" xfId="0" applyFont="1" applyFill="1" applyBorder="1" applyAlignment="1" applyProtection="1">
      <alignment horizontal="center"/>
    </xf>
    <xf numFmtId="0" fontId="8" fillId="0" borderId="6" xfId="0" applyFont="1" applyBorder="1" applyAlignment="1" applyProtection="1">
      <alignment horizontal="left" indent="5"/>
    </xf>
    <xf numFmtId="164" fontId="8" fillId="11" borderId="10" xfId="0" applyNumberFormat="1" applyFont="1" applyFill="1" applyBorder="1" applyAlignment="1" applyProtection="1">
      <alignment horizontal="right"/>
    </xf>
    <xf numFmtId="164" fontId="8" fillId="11" borderId="43" xfId="0" applyNumberFormat="1" applyFont="1" applyFill="1" applyBorder="1" applyAlignment="1" applyProtection="1">
      <alignment horizontal="right"/>
    </xf>
    <xf numFmtId="164" fontId="8" fillId="0" borderId="43" xfId="0" applyNumberFormat="1" applyFont="1" applyBorder="1" applyAlignment="1" applyProtection="1">
      <alignment horizontal="right"/>
      <protection locked="0"/>
    </xf>
    <xf numFmtId="164" fontId="8" fillId="0" borderId="11" xfId="0" applyNumberFormat="1" applyFont="1" applyFill="1" applyBorder="1" applyAlignment="1" applyProtection="1">
      <alignment horizontal="right"/>
      <protection locked="0"/>
    </xf>
    <xf numFmtId="164" fontId="8" fillId="0" borderId="15" xfId="0" applyNumberFormat="1" applyFont="1" applyBorder="1" applyAlignment="1" applyProtection="1">
      <alignment horizontal="right"/>
      <protection locked="0"/>
    </xf>
    <xf numFmtId="164" fontId="8" fillId="0" borderId="13" xfId="0" applyNumberFormat="1" applyFont="1" applyFill="1" applyBorder="1" applyAlignment="1" applyProtection="1">
      <alignment horizontal="right"/>
    </xf>
    <xf numFmtId="10" fontId="9" fillId="0" borderId="13" xfId="0" applyNumberFormat="1" applyFont="1" applyFill="1" applyBorder="1" applyProtection="1"/>
    <xf numFmtId="0" fontId="6" fillId="0" borderId="3" xfId="0" applyFont="1" applyFill="1" applyBorder="1" applyAlignment="1" applyProtection="1">
      <alignment horizontal="center"/>
    </xf>
    <xf numFmtId="0" fontId="6" fillId="3" borderId="57" xfId="0" applyFont="1" applyFill="1" applyBorder="1" applyProtection="1"/>
    <xf numFmtId="164" fontId="6" fillId="3" borderId="24" xfId="0" applyNumberFormat="1" applyFont="1" applyFill="1" applyBorder="1" applyAlignment="1" applyProtection="1">
      <alignment horizontal="right"/>
    </xf>
    <xf numFmtId="164" fontId="6" fillId="3" borderId="25" xfId="0" applyNumberFormat="1" applyFont="1" applyFill="1" applyBorder="1" applyAlignment="1" applyProtection="1">
      <alignment horizontal="right"/>
    </xf>
    <xf numFmtId="164" fontId="6" fillId="3" borderId="28" xfId="0" applyNumberFormat="1" applyFont="1" applyFill="1" applyBorder="1" applyAlignment="1" applyProtection="1">
      <alignment horizontal="right"/>
    </xf>
    <xf numFmtId="164" fontId="6" fillId="3" borderId="29" xfId="0" applyNumberFormat="1" applyFont="1" applyFill="1" applyBorder="1" applyAlignment="1" applyProtection="1">
      <alignment horizontal="right"/>
    </xf>
    <xf numFmtId="10" fontId="9" fillId="3" borderId="3" xfId="0" applyNumberFormat="1" applyFont="1" applyFill="1" applyBorder="1" applyProtection="1"/>
    <xf numFmtId="0" fontId="8" fillId="14" borderId="56" xfId="0" applyFont="1" applyFill="1" applyBorder="1" applyAlignment="1" applyProtection="1">
      <alignment horizontal="center"/>
    </xf>
    <xf numFmtId="0" fontId="6" fillId="14" borderId="57" xfId="0" applyFont="1" applyFill="1" applyBorder="1" applyProtection="1"/>
    <xf numFmtId="0" fontId="8" fillId="0" borderId="34" xfId="0" applyFont="1" applyBorder="1" applyAlignment="1" applyProtection="1">
      <alignment horizontal="center"/>
    </xf>
    <xf numFmtId="0" fontId="8" fillId="0" borderId="5" xfId="0" applyFont="1" applyBorder="1" applyProtection="1"/>
    <xf numFmtId="164" fontId="8" fillId="0" borderId="7" xfId="0" applyNumberFormat="1" applyFont="1" applyBorder="1" applyProtection="1">
      <protection locked="0"/>
    </xf>
    <xf numFmtId="164" fontId="8" fillId="0" borderId="53" xfId="0" applyNumberFormat="1" applyFont="1" applyBorder="1" applyProtection="1">
      <protection locked="0"/>
    </xf>
    <xf numFmtId="164" fontId="8" fillId="0" borderId="12" xfId="0" applyNumberFormat="1" applyFont="1" applyFill="1" applyBorder="1" applyAlignment="1" applyProtection="1">
      <alignment horizontal="right"/>
    </xf>
    <xf numFmtId="164" fontId="8" fillId="0" borderId="4" xfId="0" applyNumberFormat="1" applyFont="1" applyBorder="1" applyProtection="1">
      <protection locked="0"/>
    </xf>
    <xf numFmtId="0" fontId="8" fillId="0" borderId="49" xfId="0" applyFont="1" applyFill="1" applyBorder="1" applyProtection="1"/>
    <xf numFmtId="164" fontId="8" fillId="0" borderId="2" xfId="0" applyNumberFormat="1" applyFont="1" applyFill="1" applyBorder="1" applyProtection="1">
      <protection locked="0"/>
    </xf>
    <xf numFmtId="164" fontId="8" fillId="0" borderId="52" xfId="0" applyNumberFormat="1" applyFont="1" applyBorder="1" applyProtection="1">
      <protection locked="0"/>
    </xf>
    <xf numFmtId="164" fontId="8" fillId="0" borderId="52" xfId="0" applyNumberFormat="1" applyFont="1" applyFill="1" applyBorder="1" applyProtection="1">
      <protection locked="0"/>
    </xf>
    <xf numFmtId="164" fontId="8" fillId="0" borderId="48" xfId="0" applyNumberFormat="1" applyFont="1" applyFill="1" applyBorder="1" applyProtection="1">
      <protection locked="0"/>
    </xf>
    <xf numFmtId="164" fontId="8" fillId="0" borderId="2" xfId="0" applyNumberFormat="1" applyFont="1" applyBorder="1" applyProtection="1">
      <protection locked="0"/>
    </xf>
    <xf numFmtId="164" fontId="8" fillId="0" borderId="48" xfId="0" applyNumberFormat="1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0" borderId="48" xfId="0" applyFont="1" applyBorder="1" applyProtection="1">
      <protection locked="0"/>
    </xf>
    <xf numFmtId="0" fontId="9" fillId="0" borderId="49" xfId="0" applyFont="1" applyBorder="1" applyAlignment="1" applyProtection="1">
      <alignment horizontal="left" indent="5"/>
    </xf>
    <xf numFmtId="0" fontId="8" fillId="0" borderId="10" xfId="0" applyFont="1" applyFill="1" applyBorder="1" applyAlignment="1" applyProtection="1">
      <alignment horizontal="center"/>
    </xf>
    <xf numFmtId="0" fontId="8" fillId="0" borderId="45" xfId="0" applyFont="1" applyBorder="1" applyProtection="1"/>
    <xf numFmtId="164" fontId="8" fillId="0" borderId="39" xfId="0" applyNumberFormat="1" applyFont="1" applyBorder="1" applyProtection="1">
      <protection locked="0"/>
    </xf>
    <xf numFmtId="164" fontId="8" fillId="0" borderId="55" xfId="0" applyNumberFormat="1" applyFont="1" applyBorder="1" applyProtection="1">
      <protection locked="0"/>
    </xf>
    <xf numFmtId="164" fontId="8" fillId="0" borderId="10" xfId="0" applyNumberFormat="1" applyFont="1" applyBorder="1" applyProtection="1">
      <protection locked="0"/>
    </xf>
    <xf numFmtId="0" fontId="6" fillId="5" borderId="40" xfId="0" applyFont="1" applyFill="1" applyBorder="1" applyProtection="1"/>
    <xf numFmtId="164" fontId="6" fillId="5" borderId="33" xfId="0" applyNumberFormat="1" applyFont="1" applyFill="1" applyBorder="1" applyProtection="1"/>
    <xf numFmtId="164" fontId="8" fillId="5" borderId="53" xfId="0" applyNumberFormat="1" applyFont="1" applyFill="1" applyBorder="1" applyProtection="1">
      <protection locked="0"/>
    </xf>
    <xf numFmtId="164" fontId="6" fillId="5" borderId="54" xfId="0" applyNumberFormat="1" applyFont="1" applyFill="1" applyBorder="1" applyProtection="1"/>
    <xf numFmtId="164" fontId="6" fillId="5" borderId="3" xfId="0" applyNumberFormat="1" applyFont="1" applyFill="1" applyBorder="1" applyProtection="1"/>
    <xf numFmtId="10" fontId="9" fillId="5" borderId="3" xfId="0" applyNumberFormat="1" applyFont="1" applyFill="1" applyBorder="1" applyProtection="1"/>
    <xf numFmtId="10" fontId="7" fillId="9" borderId="22" xfId="0" applyNumberFormat="1" applyFont="1" applyFill="1" applyBorder="1" applyProtection="1"/>
    <xf numFmtId="0" fontId="14" fillId="0" borderId="40" xfId="0" applyFont="1" applyFill="1" applyBorder="1" applyAlignment="1" applyProtection="1">
      <alignment horizontal="center"/>
    </xf>
    <xf numFmtId="0" fontId="14" fillId="0" borderId="40" xfId="0" applyFont="1" applyBorder="1" applyProtection="1"/>
    <xf numFmtId="164" fontId="15" fillId="14" borderId="33" xfId="0" applyNumberFormat="1" applyFont="1" applyFill="1" applyBorder="1" applyAlignment="1" applyProtection="1">
      <alignment horizontal="center"/>
    </xf>
    <xf numFmtId="164" fontId="15" fillId="14" borderId="17" xfId="0" applyNumberFormat="1" applyFont="1" applyFill="1" applyBorder="1" applyProtection="1"/>
    <xf numFmtId="0" fontId="14" fillId="14" borderId="17" xfId="0" applyFont="1" applyFill="1" applyBorder="1" applyProtection="1"/>
    <xf numFmtId="164" fontId="15" fillId="14" borderId="34" xfId="0" applyNumberFormat="1" applyFont="1" applyFill="1" applyBorder="1" applyProtection="1"/>
    <xf numFmtId="165" fontId="14" fillId="7" borderId="3" xfId="0" applyNumberFormat="1" applyFont="1" applyFill="1" applyBorder="1" applyProtection="1"/>
    <xf numFmtId="164" fontId="15" fillId="14" borderId="18" xfId="0" applyNumberFormat="1" applyFont="1" applyFill="1" applyBorder="1" applyProtection="1"/>
    <xf numFmtId="0" fontId="8" fillId="8" borderId="0" xfId="0" applyFont="1" applyFill="1" applyBorder="1" applyProtection="1"/>
    <xf numFmtId="0" fontId="8" fillId="8" borderId="0" xfId="0" applyFont="1" applyFill="1" applyBorder="1" applyAlignment="1" applyProtection="1">
      <alignment horizontal="center"/>
    </xf>
    <xf numFmtId="0" fontId="6" fillId="8" borderId="0" xfId="0" applyFont="1" applyFill="1" applyBorder="1" applyProtection="1"/>
    <xf numFmtId="164" fontId="6" fillId="8" borderId="0" xfId="0" applyNumberFormat="1" applyFont="1" applyFill="1" applyBorder="1" applyAlignment="1" applyProtection="1">
      <alignment horizontal="center"/>
    </xf>
    <xf numFmtId="164" fontId="6" fillId="8" borderId="0" xfId="0" applyNumberFormat="1" applyFont="1" applyFill="1" applyBorder="1" applyProtection="1"/>
    <xf numFmtId="0" fontId="8" fillId="8" borderId="0" xfId="0" applyFont="1" applyFill="1" applyBorder="1"/>
    <xf numFmtId="164" fontId="6" fillId="14" borderId="33" xfId="0" applyNumberFormat="1" applyFont="1" applyFill="1" applyBorder="1" applyProtection="1">
      <protection locked="0"/>
    </xf>
    <xf numFmtId="164" fontId="6" fillId="14" borderId="17" xfId="0" applyNumberFormat="1" applyFont="1" applyFill="1" applyBorder="1" applyProtection="1"/>
    <xf numFmtId="164" fontId="6" fillId="14" borderId="18" xfId="0" applyNumberFormat="1" applyFont="1" applyFill="1" applyBorder="1" applyProtection="1"/>
    <xf numFmtId="164" fontId="15" fillId="8" borderId="0" xfId="0" applyNumberFormat="1" applyFont="1" applyFill="1" applyBorder="1" applyAlignment="1" applyProtection="1">
      <alignment horizontal="right"/>
    </xf>
    <xf numFmtId="164" fontId="6" fillId="0" borderId="30" xfId="0" applyNumberFormat="1" applyFont="1" applyFill="1" applyBorder="1" applyProtection="1">
      <protection locked="0"/>
    </xf>
    <xf numFmtId="164" fontId="6" fillId="0" borderId="31" xfId="0" applyNumberFormat="1" applyFont="1" applyFill="1" applyBorder="1" applyProtection="1">
      <protection locked="0"/>
    </xf>
    <xf numFmtId="164" fontId="6" fillId="0" borderId="19" xfId="0" applyNumberFormat="1" applyFont="1" applyFill="1" applyBorder="1" applyProtection="1">
      <protection locked="0"/>
    </xf>
    <xf numFmtId="164" fontId="6" fillId="8" borderId="0" xfId="0" applyNumberFormat="1" applyFont="1" applyFill="1" applyBorder="1" applyProtection="1">
      <protection locked="0"/>
    </xf>
    <xf numFmtId="164" fontId="6" fillId="14" borderId="33" xfId="0" applyNumberFormat="1" applyFont="1" applyFill="1" applyBorder="1" applyAlignment="1" applyProtection="1">
      <alignment horizontal="center" wrapText="1"/>
      <protection locked="0"/>
    </xf>
    <xf numFmtId="164" fontId="6" fillId="14" borderId="18" xfId="0" applyNumberFormat="1" applyFont="1" applyFill="1" applyBorder="1" applyAlignment="1" applyProtection="1">
      <alignment horizontal="center" wrapText="1"/>
    </xf>
    <xf numFmtId="164" fontId="6" fillId="8" borderId="0" xfId="0" applyNumberFormat="1" applyFont="1" applyFill="1" applyBorder="1" applyAlignment="1" applyProtection="1">
      <alignment horizontal="center" vertical="center" wrapText="1"/>
    </xf>
    <xf numFmtId="0" fontId="6" fillId="8" borderId="0" xfId="0" applyFont="1" applyFill="1" applyBorder="1" applyAlignment="1" applyProtection="1">
      <alignment horizontal="center"/>
    </xf>
    <xf numFmtId="164" fontId="6" fillId="0" borderId="47" xfId="0" applyNumberFormat="1" applyFont="1" applyFill="1" applyBorder="1" applyProtection="1">
      <protection locked="0"/>
    </xf>
    <xf numFmtId="164" fontId="6" fillId="8" borderId="0" xfId="0" applyNumberFormat="1" applyFont="1" applyFill="1" applyBorder="1" applyAlignment="1" applyProtection="1">
      <alignment horizontal="right"/>
      <protection locked="0"/>
    </xf>
    <xf numFmtId="0" fontId="6" fillId="12" borderId="1" xfId="0" applyFont="1" applyFill="1" applyBorder="1" applyProtection="1"/>
    <xf numFmtId="164" fontId="6" fillId="12" borderId="1" xfId="0" applyNumberFormat="1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Protection="1"/>
    <xf numFmtId="0" fontId="12" fillId="0" borderId="1" xfId="0" applyFont="1" applyFill="1" applyBorder="1" applyProtection="1"/>
    <xf numFmtId="164" fontId="6" fillId="0" borderId="1" xfId="0" applyNumberFormat="1" applyFont="1" applyFill="1" applyBorder="1" applyProtection="1">
      <protection locked="0"/>
    </xf>
    <xf numFmtId="10" fontId="13" fillId="0" borderId="29" xfId="0" applyNumberFormat="1" applyFont="1" applyFill="1" applyBorder="1" applyAlignment="1" applyProtection="1">
      <alignment horizontal="center" vertical="center" wrapText="1"/>
    </xf>
    <xf numFmtId="10" fontId="13" fillId="0" borderId="13" xfId="0" applyNumberFormat="1" applyFont="1" applyFill="1" applyBorder="1" applyAlignment="1" applyProtection="1">
      <alignment horizontal="center" vertical="center" wrapText="1"/>
    </xf>
    <xf numFmtId="10" fontId="13" fillId="0" borderId="20" xfId="0" applyNumberFormat="1" applyFont="1" applyFill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/>
    </xf>
    <xf numFmtId="0" fontId="6" fillId="0" borderId="41" xfId="0" applyFont="1" applyBorder="1" applyAlignment="1" applyProtection="1">
      <alignment horizontal="center"/>
    </xf>
    <xf numFmtId="0" fontId="6" fillId="0" borderId="51" xfId="0" applyFont="1" applyFill="1" applyBorder="1" applyAlignment="1" applyProtection="1">
      <alignment horizontal="center" vertical="center"/>
    </xf>
    <xf numFmtId="0" fontId="6" fillId="0" borderId="47" xfId="0" applyFont="1" applyFill="1" applyBorder="1" applyAlignment="1" applyProtection="1">
      <alignment horizontal="center" vertical="center"/>
    </xf>
    <xf numFmtId="10" fontId="6" fillId="0" borderId="29" xfId="0" applyNumberFormat="1" applyFont="1" applyBorder="1" applyAlignment="1" applyProtection="1">
      <alignment horizontal="center" vertical="center" wrapText="1"/>
    </xf>
    <xf numFmtId="10" fontId="6" fillId="0" borderId="13" xfId="0" applyNumberFormat="1" applyFont="1" applyBorder="1" applyAlignment="1" applyProtection="1">
      <alignment horizontal="center" vertical="center" wrapText="1"/>
    </xf>
    <xf numFmtId="10" fontId="6" fillId="0" borderId="20" xfId="0" applyNumberFormat="1" applyFont="1" applyBorder="1" applyAlignment="1" applyProtection="1">
      <alignment horizontal="center" vertical="center" wrapText="1"/>
    </xf>
    <xf numFmtId="0" fontId="6" fillId="4" borderId="27" xfId="0" applyFont="1" applyFill="1" applyBorder="1" applyAlignment="1" applyProtection="1">
      <alignment horizontal="center" vertical="center" wrapText="1"/>
    </xf>
    <xf numFmtId="0" fontId="6" fillId="4" borderId="25" xfId="0" applyFont="1" applyFill="1" applyBorder="1" applyAlignment="1" applyProtection="1">
      <alignment horizontal="center" vertical="center" wrapText="1"/>
    </xf>
    <xf numFmtId="0" fontId="6" fillId="4" borderId="28" xfId="0" applyFont="1" applyFill="1" applyBorder="1" applyAlignment="1" applyProtection="1">
      <alignment horizontal="center" vertical="center" wrapText="1"/>
    </xf>
    <xf numFmtId="0" fontId="6" fillId="3" borderId="40" xfId="0" applyFont="1" applyFill="1" applyBorder="1" applyAlignment="1" applyProtection="1">
      <alignment horizontal="center" vertical="center" wrapText="1"/>
    </xf>
    <xf numFmtId="0" fontId="6" fillId="3" borderId="41" xfId="0" applyFont="1" applyFill="1" applyBorder="1" applyAlignment="1" applyProtection="1">
      <alignment horizontal="center" vertical="center" wrapText="1"/>
    </xf>
    <xf numFmtId="0" fontId="6" fillId="3" borderId="54" xfId="0" applyFont="1" applyFill="1" applyBorder="1" applyAlignment="1" applyProtection="1">
      <alignment horizontal="center" vertical="center" wrapText="1"/>
    </xf>
    <xf numFmtId="0" fontId="8" fillId="0" borderId="33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6" fillId="0" borderId="2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164" fontId="8" fillId="0" borderId="26" xfId="0" applyNumberFormat="1" applyFont="1" applyBorder="1" applyAlignment="1" applyProtection="1">
      <alignment horizontal="center" vertical="center"/>
    </xf>
    <xf numFmtId="164" fontId="8" fillId="0" borderId="1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164" fontId="12" fillId="5" borderId="40" xfId="0" applyNumberFormat="1" applyFont="1" applyFill="1" applyBorder="1" applyAlignment="1" applyProtection="1">
      <alignment horizontal="center"/>
    </xf>
    <xf numFmtId="164" fontId="12" fillId="5" borderId="41" xfId="0" applyNumberFormat="1" applyFont="1" applyFill="1" applyBorder="1" applyAlignment="1" applyProtection="1">
      <alignment horizontal="center"/>
    </xf>
    <xf numFmtId="164" fontId="12" fillId="5" borderId="57" xfId="0" applyNumberFormat="1" applyFont="1" applyFill="1" applyBorder="1" applyAlignment="1" applyProtection="1">
      <alignment horizontal="center"/>
    </xf>
    <xf numFmtId="164" fontId="12" fillId="5" borderId="51" xfId="0" applyNumberFormat="1" applyFont="1" applyFill="1" applyBorder="1" applyAlignment="1" applyProtection="1">
      <alignment horizontal="center"/>
    </xf>
    <xf numFmtId="0" fontId="8" fillId="0" borderId="29" xfId="0" applyFont="1" applyBorder="1" applyAlignment="1" applyProtection="1">
      <alignment horizontal="center" vertical="center" wrapText="1"/>
    </xf>
    <xf numFmtId="0" fontId="8" fillId="0" borderId="20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6" fillId="0" borderId="21" xfId="0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left"/>
      <protection locked="0"/>
    </xf>
    <xf numFmtId="0" fontId="8" fillId="0" borderId="0" xfId="0" applyFont="1" applyFill="1" applyAlignment="1" applyProtection="1">
      <alignment horizontal="left"/>
      <protection locked="0"/>
    </xf>
    <xf numFmtId="0" fontId="6" fillId="12" borderId="56" xfId="0" applyFont="1" applyFill="1" applyBorder="1" applyAlignment="1" applyProtection="1">
      <alignment horizontal="left" vertical="center"/>
    </xf>
    <xf numFmtId="0" fontId="6" fillId="12" borderId="46" xfId="0" applyFont="1" applyFill="1" applyBorder="1" applyAlignment="1" applyProtection="1">
      <alignment horizontal="left" vertical="center"/>
    </xf>
    <xf numFmtId="0" fontId="6" fillId="12" borderId="20" xfId="0" applyFont="1" applyFill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center" vertical="center"/>
    </xf>
    <xf numFmtId="0" fontId="6" fillId="0" borderId="36" xfId="0" applyFont="1" applyBorder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164" fontId="6" fillId="0" borderId="38" xfId="0" applyNumberFormat="1" applyFont="1" applyFill="1" applyBorder="1" applyAlignment="1" applyProtection="1">
      <alignment horizontal="left"/>
      <protection locked="0"/>
    </xf>
    <xf numFmtId="0" fontId="6" fillId="0" borderId="24" xfId="0" applyFont="1" applyFill="1" applyBorder="1" applyAlignment="1" applyProtection="1">
      <alignment horizontal="center" wrapText="1"/>
    </xf>
    <xf numFmtId="0" fontId="6" fillId="0" borderId="23" xfId="0" applyFont="1" applyFill="1" applyBorder="1" applyAlignment="1" applyProtection="1">
      <alignment horizont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30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80" zoomScaleNormal="80" zoomScaleSheetLayoutView="80" workbookViewId="0">
      <selection activeCell="J68" sqref="J68:M6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8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s="32" customFormat="1" ht="18.75" x14ac:dyDescent="0.3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36"/>
      <c r="N1" s="26"/>
      <c r="O1" s="26"/>
      <c r="P1" s="26"/>
      <c r="Q1" s="26"/>
      <c r="R1" s="26"/>
      <c r="S1" s="26"/>
      <c r="T1" s="26"/>
      <c r="U1" s="26"/>
      <c r="V1" s="31"/>
      <c r="W1" s="31"/>
      <c r="X1" s="31"/>
      <c r="Y1" s="31"/>
      <c r="Z1" s="31"/>
      <c r="AA1" s="31"/>
      <c r="AB1" s="31"/>
      <c r="AC1" s="31"/>
      <c r="AD1" s="37"/>
    </row>
    <row r="2" spans="1:30" s="32" customFormat="1" ht="18.75" x14ac:dyDescent="0.3">
      <c r="A2" s="26"/>
      <c r="B2" s="38" t="s">
        <v>97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36"/>
      <c r="N2" s="26"/>
      <c r="O2" s="26"/>
      <c r="P2" s="26"/>
      <c r="Q2" s="26"/>
      <c r="R2" s="26"/>
      <c r="S2" s="26"/>
      <c r="T2" s="26"/>
      <c r="U2" s="26"/>
      <c r="V2" s="31"/>
      <c r="W2" s="31"/>
      <c r="X2" s="31"/>
      <c r="Y2" s="31"/>
      <c r="Z2" s="31"/>
      <c r="AA2" s="31"/>
      <c r="AB2" s="31"/>
      <c r="AC2" s="31"/>
      <c r="AD2" s="37"/>
    </row>
    <row r="3" spans="1:30" s="32" customFormat="1" ht="7.5" customHeight="1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36"/>
      <c r="N3" s="26"/>
      <c r="O3" s="26"/>
      <c r="P3" s="26"/>
      <c r="Q3" s="26"/>
      <c r="R3" s="26"/>
      <c r="S3" s="26"/>
      <c r="T3" s="26"/>
      <c r="U3" s="26"/>
      <c r="V3" s="31"/>
      <c r="W3" s="31"/>
      <c r="X3" s="31"/>
      <c r="Y3" s="31"/>
      <c r="Z3" s="31"/>
      <c r="AA3" s="31"/>
      <c r="AB3" s="31"/>
      <c r="AC3" s="31"/>
      <c r="AD3" s="37"/>
    </row>
    <row r="4" spans="1:30" s="32" customFormat="1" ht="18.75" x14ac:dyDescent="0.3">
      <c r="A4" s="26"/>
      <c r="B4" s="26" t="s">
        <v>43</v>
      </c>
      <c r="C4" s="26"/>
      <c r="D4" s="194" t="s">
        <v>103</v>
      </c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31"/>
      <c r="W4" s="31"/>
      <c r="X4" s="31"/>
      <c r="Y4" s="31"/>
      <c r="Z4" s="31"/>
      <c r="AA4" s="31"/>
      <c r="AB4" s="31"/>
      <c r="AC4" s="31"/>
      <c r="AD4" s="37"/>
    </row>
    <row r="5" spans="1:30" s="32" customFormat="1" ht="3.75" customHeight="1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36"/>
      <c r="N5" s="26"/>
      <c r="O5" s="26"/>
      <c r="P5" s="26"/>
      <c r="Q5" s="26"/>
      <c r="R5" s="26"/>
      <c r="S5" s="26"/>
      <c r="T5" s="26"/>
      <c r="U5" s="26"/>
      <c r="V5" s="31"/>
      <c r="W5" s="31"/>
      <c r="X5" s="31"/>
      <c r="Y5" s="31"/>
      <c r="Z5" s="31"/>
      <c r="AA5" s="31"/>
      <c r="AB5" s="31"/>
      <c r="AC5" s="31"/>
      <c r="AD5" s="37"/>
    </row>
    <row r="6" spans="1:30" s="32" customFormat="1" ht="18.75" x14ac:dyDescent="0.3">
      <c r="A6" s="26"/>
      <c r="B6" s="26" t="s">
        <v>44</v>
      </c>
      <c r="C6" s="26"/>
      <c r="D6" s="39">
        <v>46789685</v>
      </c>
      <c r="E6" s="26"/>
      <c r="F6" s="26"/>
      <c r="G6" s="26"/>
      <c r="H6" s="26"/>
      <c r="I6" s="26"/>
      <c r="J6" s="26"/>
      <c r="K6" s="26"/>
      <c r="L6" s="26"/>
      <c r="M6" s="36"/>
      <c r="N6" s="26"/>
      <c r="O6" s="26"/>
      <c r="P6" s="26"/>
      <c r="Q6" s="26"/>
      <c r="R6" s="26"/>
      <c r="S6" s="26"/>
      <c r="T6" s="26"/>
      <c r="U6" s="26"/>
      <c r="V6" s="31"/>
      <c r="W6" s="31"/>
      <c r="X6" s="31"/>
      <c r="Y6" s="31"/>
      <c r="Z6" s="31"/>
      <c r="AA6" s="31"/>
      <c r="AB6" s="31"/>
      <c r="AC6" s="31"/>
      <c r="AD6" s="37"/>
    </row>
    <row r="7" spans="1:30" s="32" customFormat="1" ht="3.75" customHeight="1" x14ac:dyDescent="0.3">
      <c r="A7" s="26"/>
      <c r="B7" s="26"/>
      <c r="C7" s="26"/>
      <c r="D7" s="40"/>
      <c r="E7" s="26"/>
      <c r="F7" s="26"/>
      <c r="G7" s="26"/>
      <c r="H7" s="26"/>
      <c r="I7" s="26"/>
      <c r="J7" s="26"/>
      <c r="K7" s="26"/>
      <c r="L7" s="26"/>
      <c r="M7" s="36"/>
      <c r="N7" s="26"/>
      <c r="O7" s="26"/>
      <c r="P7" s="26"/>
      <c r="Q7" s="26"/>
      <c r="R7" s="26"/>
      <c r="S7" s="26"/>
      <c r="T7" s="26"/>
      <c r="U7" s="26"/>
      <c r="V7" s="31"/>
      <c r="W7" s="31"/>
      <c r="X7" s="31"/>
      <c r="Y7" s="31"/>
      <c r="Z7" s="31"/>
      <c r="AA7" s="31"/>
      <c r="AB7" s="31"/>
      <c r="AC7" s="31"/>
      <c r="AD7" s="37"/>
    </row>
    <row r="8" spans="1:30" s="32" customFormat="1" ht="18.75" x14ac:dyDescent="0.3">
      <c r="A8" s="26"/>
      <c r="B8" s="26" t="s">
        <v>45</v>
      </c>
      <c r="C8" s="26"/>
      <c r="D8" s="195" t="s">
        <v>104</v>
      </c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31"/>
      <c r="W8" s="31"/>
      <c r="X8" s="31"/>
      <c r="Y8" s="31"/>
      <c r="Z8" s="31"/>
      <c r="AA8" s="31"/>
      <c r="AB8" s="31"/>
      <c r="AC8" s="31"/>
      <c r="AD8" s="37"/>
    </row>
    <row r="9" spans="1:30" s="32" customFormat="1" ht="19.5" thickBot="1" x14ac:dyDescent="0.3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36"/>
      <c r="N9" s="26"/>
      <c r="O9" s="26"/>
      <c r="P9" s="26"/>
      <c r="Q9" s="26"/>
      <c r="R9" s="26"/>
      <c r="S9" s="26"/>
      <c r="T9" s="26"/>
      <c r="U9" s="26"/>
      <c r="V9" s="31"/>
      <c r="W9" s="31"/>
      <c r="X9" s="31"/>
      <c r="Y9" s="31"/>
      <c r="Z9" s="31"/>
      <c r="AA9" s="31"/>
      <c r="AB9" s="31"/>
      <c r="AC9" s="31"/>
      <c r="AD9" s="37"/>
    </row>
    <row r="10" spans="1:30" s="32" customFormat="1" ht="29.25" customHeight="1" thickBot="1" x14ac:dyDescent="0.35">
      <c r="A10" s="26"/>
      <c r="B10" s="206" t="s">
        <v>37</v>
      </c>
      <c r="C10" s="199" t="s">
        <v>38</v>
      </c>
      <c r="D10" s="181" t="s">
        <v>98</v>
      </c>
      <c r="E10" s="182"/>
      <c r="F10" s="182"/>
      <c r="G10" s="182"/>
      <c r="H10" s="182"/>
      <c r="I10" s="183"/>
      <c r="J10" s="181" t="s">
        <v>99</v>
      </c>
      <c r="K10" s="182"/>
      <c r="L10" s="182"/>
      <c r="M10" s="182"/>
      <c r="N10" s="182"/>
      <c r="O10" s="183"/>
      <c r="P10" s="181" t="s">
        <v>100</v>
      </c>
      <c r="Q10" s="182"/>
      <c r="R10" s="182"/>
      <c r="S10" s="182"/>
      <c r="T10" s="182"/>
      <c r="U10" s="183"/>
      <c r="V10" s="181" t="s">
        <v>101</v>
      </c>
      <c r="W10" s="182"/>
      <c r="X10" s="182"/>
      <c r="Y10" s="182"/>
      <c r="Z10" s="182"/>
      <c r="AA10" s="183"/>
      <c r="AB10" s="164" t="s">
        <v>102</v>
      </c>
      <c r="AC10" s="31"/>
      <c r="AD10" s="31"/>
    </row>
    <row r="11" spans="1:30" s="32" customFormat="1" ht="30.75" customHeight="1" thickBot="1" x14ac:dyDescent="0.35">
      <c r="A11" s="26"/>
      <c r="B11" s="207"/>
      <c r="C11" s="200"/>
      <c r="D11" s="167" t="s">
        <v>39</v>
      </c>
      <c r="E11" s="168"/>
      <c r="F11" s="168"/>
      <c r="G11" s="169"/>
      <c r="H11" s="41" t="s">
        <v>40</v>
      </c>
      <c r="I11" s="41" t="s">
        <v>61</v>
      </c>
      <c r="J11" s="167" t="s">
        <v>39</v>
      </c>
      <c r="K11" s="168"/>
      <c r="L11" s="168"/>
      <c r="M11" s="169"/>
      <c r="N11" s="41" t="s">
        <v>40</v>
      </c>
      <c r="O11" s="41" t="s">
        <v>61</v>
      </c>
      <c r="P11" s="167" t="s">
        <v>39</v>
      </c>
      <c r="Q11" s="168"/>
      <c r="R11" s="168"/>
      <c r="S11" s="169"/>
      <c r="T11" s="41" t="s">
        <v>40</v>
      </c>
      <c r="U11" s="41" t="s">
        <v>61</v>
      </c>
      <c r="V11" s="167" t="s">
        <v>39</v>
      </c>
      <c r="W11" s="168"/>
      <c r="X11" s="168"/>
      <c r="Y11" s="169"/>
      <c r="Z11" s="41" t="s">
        <v>40</v>
      </c>
      <c r="AA11" s="41" t="s">
        <v>61</v>
      </c>
      <c r="AB11" s="165"/>
      <c r="AC11" s="31"/>
      <c r="AD11" s="31"/>
    </row>
    <row r="12" spans="1:30" s="32" customFormat="1" ht="15.75" customHeight="1" thickBot="1" x14ac:dyDescent="0.35">
      <c r="A12" s="26"/>
      <c r="B12" s="207"/>
      <c r="C12" s="201"/>
      <c r="D12" s="170" t="s">
        <v>62</v>
      </c>
      <c r="E12" s="171"/>
      <c r="F12" s="171"/>
      <c r="G12" s="171"/>
      <c r="H12" s="171"/>
      <c r="I12" s="172"/>
      <c r="J12" s="170" t="s">
        <v>62</v>
      </c>
      <c r="K12" s="171"/>
      <c r="L12" s="171"/>
      <c r="M12" s="171"/>
      <c r="N12" s="171"/>
      <c r="O12" s="172"/>
      <c r="P12" s="170" t="s">
        <v>62</v>
      </c>
      <c r="Q12" s="171"/>
      <c r="R12" s="171"/>
      <c r="S12" s="171"/>
      <c r="T12" s="171"/>
      <c r="U12" s="172"/>
      <c r="V12" s="170" t="s">
        <v>62</v>
      </c>
      <c r="W12" s="171"/>
      <c r="X12" s="171"/>
      <c r="Y12" s="171"/>
      <c r="Z12" s="171"/>
      <c r="AA12" s="172"/>
      <c r="AB12" s="165"/>
      <c r="AC12" s="31"/>
      <c r="AD12" s="31"/>
    </row>
    <row r="13" spans="1:30" s="32" customFormat="1" ht="15.75" customHeight="1" thickBot="1" x14ac:dyDescent="0.35">
      <c r="A13" s="26"/>
      <c r="B13" s="208"/>
      <c r="C13" s="202"/>
      <c r="D13" s="173" t="s">
        <v>57</v>
      </c>
      <c r="E13" s="174"/>
      <c r="F13" s="174"/>
      <c r="G13" s="177" t="s">
        <v>63</v>
      </c>
      <c r="H13" s="188" t="s">
        <v>66</v>
      </c>
      <c r="I13" s="175" t="s">
        <v>62</v>
      </c>
      <c r="J13" s="173" t="s">
        <v>57</v>
      </c>
      <c r="K13" s="174"/>
      <c r="L13" s="174"/>
      <c r="M13" s="177" t="s">
        <v>63</v>
      </c>
      <c r="N13" s="188" t="s">
        <v>66</v>
      </c>
      <c r="O13" s="175" t="s">
        <v>62</v>
      </c>
      <c r="P13" s="173" t="s">
        <v>57</v>
      </c>
      <c r="Q13" s="174"/>
      <c r="R13" s="174"/>
      <c r="S13" s="177" t="s">
        <v>63</v>
      </c>
      <c r="T13" s="188" t="s">
        <v>66</v>
      </c>
      <c r="U13" s="175" t="s">
        <v>62</v>
      </c>
      <c r="V13" s="173" t="s">
        <v>57</v>
      </c>
      <c r="W13" s="174"/>
      <c r="X13" s="174"/>
      <c r="Y13" s="177" t="s">
        <v>63</v>
      </c>
      <c r="Z13" s="188" t="s">
        <v>66</v>
      </c>
      <c r="AA13" s="175" t="s">
        <v>62</v>
      </c>
      <c r="AB13" s="165"/>
      <c r="AC13" s="31"/>
      <c r="AD13" s="31"/>
    </row>
    <row r="14" spans="1:30" s="32" customFormat="1" ht="19.5" thickBot="1" x14ac:dyDescent="0.35">
      <c r="A14" s="26"/>
      <c r="B14" s="42"/>
      <c r="C14" s="43"/>
      <c r="D14" s="44" t="s">
        <v>58</v>
      </c>
      <c r="E14" s="45" t="s">
        <v>89</v>
      </c>
      <c r="F14" s="45" t="s">
        <v>59</v>
      </c>
      <c r="G14" s="178"/>
      <c r="H14" s="189"/>
      <c r="I14" s="176"/>
      <c r="J14" s="44" t="s">
        <v>58</v>
      </c>
      <c r="K14" s="45" t="s">
        <v>89</v>
      </c>
      <c r="L14" s="45" t="s">
        <v>59</v>
      </c>
      <c r="M14" s="178"/>
      <c r="N14" s="189"/>
      <c r="O14" s="176"/>
      <c r="P14" s="44" t="s">
        <v>58</v>
      </c>
      <c r="Q14" s="45" t="s">
        <v>89</v>
      </c>
      <c r="R14" s="45" t="s">
        <v>59</v>
      </c>
      <c r="S14" s="178"/>
      <c r="T14" s="189"/>
      <c r="U14" s="176"/>
      <c r="V14" s="44" t="s">
        <v>58</v>
      </c>
      <c r="W14" s="45" t="s">
        <v>89</v>
      </c>
      <c r="X14" s="45" t="s">
        <v>59</v>
      </c>
      <c r="Y14" s="178"/>
      <c r="Z14" s="189"/>
      <c r="AA14" s="176"/>
      <c r="AB14" s="166"/>
      <c r="AC14" s="31"/>
      <c r="AD14" s="31"/>
    </row>
    <row r="15" spans="1:30" s="32" customFormat="1" ht="18.75" x14ac:dyDescent="0.3">
      <c r="A15" s="26"/>
      <c r="B15" s="46" t="s">
        <v>0</v>
      </c>
      <c r="C15" s="47" t="s">
        <v>52</v>
      </c>
      <c r="D15" s="48"/>
      <c r="E15" s="49"/>
      <c r="F15" s="50">
        <v>2000</v>
      </c>
      <c r="G15" s="51">
        <f>SUM(D15:F15)</f>
        <v>2000</v>
      </c>
      <c r="H15" s="52">
        <v>0</v>
      </c>
      <c r="I15" s="53">
        <f>G15+H15</f>
        <v>2000</v>
      </c>
      <c r="J15" s="48"/>
      <c r="K15" s="49"/>
      <c r="L15" s="50">
        <v>2000</v>
      </c>
      <c r="M15" s="51">
        <f t="shared" ref="M15:M23" si="0">SUM(J15:L15)</f>
        <v>2000</v>
      </c>
      <c r="N15" s="52">
        <v>0</v>
      </c>
      <c r="O15" s="53">
        <f>M15+N15</f>
        <v>2000</v>
      </c>
      <c r="P15" s="48"/>
      <c r="Q15" s="49"/>
      <c r="R15" s="50">
        <v>2000</v>
      </c>
      <c r="S15" s="51">
        <f>SUM(P15:R15)</f>
        <v>2000</v>
      </c>
      <c r="T15" s="52">
        <v>0</v>
      </c>
      <c r="U15" s="53">
        <f>S15+T15</f>
        <v>2000</v>
      </c>
      <c r="V15" s="48"/>
      <c r="W15" s="49"/>
      <c r="X15" s="50">
        <v>2000</v>
      </c>
      <c r="Y15" s="51">
        <f>SUM(V15:X15)</f>
        <v>2000</v>
      </c>
      <c r="Z15" s="52">
        <v>0</v>
      </c>
      <c r="AA15" s="53">
        <f>Y15+Z15</f>
        <v>2000</v>
      </c>
      <c r="AB15" s="54">
        <f>(AA15/O15)</f>
        <v>1</v>
      </c>
      <c r="AC15" s="31"/>
      <c r="AD15" s="31"/>
    </row>
    <row r="16" spans="1:30" s="32" customFormat="1" ht="18.75" x14ac:dyDescent="0.3">
      <c r="A16" s="26"/>
      <c r="B16" s="55" t="s">
        <v>1</v>
      </c>
      <c r="C16" s="56" t="s">
        <v>60</v>
      </c>
      <c r="D16" s="57">
        <v>4480.7</v>
      </c>
      <c r="E16" s="58"/>
      <c r="F16" s="58"/>
      <c r="G16" s="59">
        <f t="shared" ref="G16:G23" si="1">SUM(D16:F16)</f>
        <v>4480.7</v>
      </c>
      <c r="H16" s="60"/>
      <c r="I16" s="53">
        <f t="shared" ref="I16:I23" si="2">G16+H16</f>
        <v>4480.7</v>
      </c>
      <c r="J16" s="57">
        <v>4793.7</v>
      </c>
      <c r="K16" s="58"/>
      <c r="L16" s="58"/>
      <c r="M16" s="59">
        <f t="shared" si="0"/>
        <v>4793.7</v>
      </c>
      <c r="N16" s="60"/>
      <c r="O16" s="53">
        <f t="shared" ref="O16:O20" si="3">M16+N16</f>
        <v>4793.7</v>
      </c>
      <c r="P16" s="57">
        <v>4697.8</v>
      </c>
      <c r="Q16" s="58"/>
      <c r="R16" s="58"/>
      <c r="S16" s="59">
        <f t="shared" ref="S16:S23" si="4">SUM(P16:R16)</f>
        <v>4697.8</v>
      </c>
      <c r="T16" s="60"/>
      <c r="U16" s="53">
        <f t="shared" ref="U16:U20" si="5">S16+T16</f>
        <v>4697.8</v>
      </c>
      <c r="V16" s="57">
        <v>5100</v>
      </c>
      <c r="W16" s="58"/>
      <c r="X16" s="58"/>
      <c r="Y16" s="59">
        <f t="shared" ref="Y16:Y23" si="6">SUM(V16:X16)</f>
        <v>5100</v>
      </c>
      <c r="Z16" s="60"/>
      <c r="AA16" s="53">
        <f t="shared" ref="AA16:AA20" si="7">Y16+Z16</f>
        <v>5100</v>
      </c>
      <c r="AB16" s="54">
        <f t="shared" ref="AB16:AB24" si="8">(AA16/O16)</f>
        <v>1.0638963639777208</v>
      </c>
      <c r="AC16" s="31"/>
      <c r="AD16" s="31"/>
    </row>
    <row r="17" spans="1:30" s="32" customFormat="1" ht="18.75" x14ac:dyDescent="0.3">
      <c r="A17" s="26"/>
      <c r="B17" s="55" t="s">
        <v>3</v>
      </c>
      <c r="C17" s="61" t="s">
        <v>77</v>
      </c>
      <c r="D17" s="62">
        <v>366.3</v>
      </c>
      <c r="E17" s="63"/>
      <c r="F17" s="63"/>
      <c r="G17" s="59">
        <f t="shared" si="1"/>
        <v>366.3</v>
      </c>
      <c r="H17" s="64"/>
      <c r="I17" s="53">
        <f t="shared" si="2"/>
        <v>366.3</v>
      </c>
      <c r="J17" s="62">
        <v>426.1</v>
      </c>
      <c r="K17" s="63"/>
      <c r="L17" s="63"/>
      <c r="M17" s="59">
        <f t="shared" si="0"/>
        <v>426.1</v>
      </c>
      <c r="N17" s="64"/>
      <c r="O17" s="53">
        <f t="shared" si="3"/>
        <v>426.1</v>
      </c>
      <c r="P17" s="62">
        <v>426.1</v>
      </c>
      <c r="Q17" s="63"/>
      <c r="R17" s="63"/>
      <c r="S17" s="59">
        <f t="shared" si="4"/>
        <v>426.1</v>
      </c>
      <c r="T17" s="64"/>
      <c r="U17" s="53">
        <f t="shared" si="5"/>
        <v>426.1</v>
      </c>
      <c r="V17" s="62"/>
      <c r="W17" s="63"/>
      <c r="X17" s="63"/>
      <c r="Y17" s="59">
        <f t="shared" si="6"/>
        <v>0</v>
      </c>
      <c r="Z17" s="64"/>
      <c r="AA17" s="53">
        <f t="shared" si="7"/>
        <v>0</v>
      </c>
      <c r="AB17" s="54">
        <f t="shared" si="8"/>
        <v>0</v>
      </c>
      <c r="AC17" s="31"/>
      <c r="AD17" s="31"/>
    </row>
    <row r="18" spans="1:30" s="32" customFormat="1" ht="18.75" x14ac:dyDescent="0.3">
      <c r="A18" s="26"/>
      <c r="B18" s="55" t="s">
        <v>5</v>
      </c>
      <c r="C18" s="65" t="s">
        <v>53</v>
      </c>
      <c r="D18" s="66"/>
      <c r="E18" s="67">
        <v>41954</v>
      </c>
      <c r="F18" s="63"/>
      <c r="G18" s="59">
        <f t="shared" si="1"/>
        <v>41954</v>
      </c>
      <c r="H18" s="52"/>
      <c r="I18" s="53">
        <f t="shared" si="2"/>
        <v>41954</v>
      </c>
      <c r="J18" s="66"/>
      <c r="K18" s="67">
        <v>44400</v>
      </c>
      <c r="L18" s="63"/>
      <c r="M18" s="59">
        <f t="shared" si="0"/>
        <v>44400</v>
      </c>
      <c r="N18" s="52"/>
      <c r="O18" s="53">
        <f t="shared" si="3"/>
        <v>44400</v>
      </c>
      <c r="P18" s="66"/>
      <c r="Q18" s="67">
        <v>45502</v>
      </c>
      <c r="R18" s="63"/>
      <c r="S18" s="59">
        <f t="shared" si="4"/>
        <v>45502</v>
      </c>
      <c r="T18" s="52"/>
      <c r="U18" s="53">
        <f t="shared" si="5"/>
        <v>45502</v>
      </c>
      <c r="V18" s="66"/>
      <c r="W18" s="67">
        <v>46002</v>
      </c>
      <c r="X18" s="63"/>
      <c r="Y18" s="59">
        <f t="shared" si="6"/>
        <v>46002</v>
      </c>
      <c r="Z18" s="52"/>
      <c r="AA18" s="53">
        <f t="shared" si="7"/>
        <v>46002</v>
      </c>
      <c r="AB18" s="54">
        <f t="shared" si="8"/>
        <v>1.036081081081081</v>
      </c>
      <c r="AC18" s="31"/>
      <c r="AD18" s="31"/>
    </row>
    <row r="19" spans="1:30" s="32" customFormat="1" ht="18.75" x14ac:dyDescent="0.3">
      <c r="A19" s="26"/>
      <c r="B19" s="55" t="s">
        <v>7</v>
      </c>
      <c r="C19" s="68" t="s">
        <v>46</v>
      </c>
      <c r="D19" s="69"/>
      <c r="E19" s="63"/>
      <c r="F19" s="70"/>
      <c r="G19" s="59">
        <f t="shared" si="1"/>
        <v>0</v>
      </c>
      <c r="H19" s="71"/>
      <c r="I19" s="53">
        <f t="shared" si="2"/>
        <v>0</v>
      </c>
      <c r="J19" s="69"/>
      <c r="K19" s="63"/>
      <c r="L19" s="70">
        <v>957</v>
      </c>
      <c r="M19" s="59">
        <f t="shared" si="0"/>
        <v>957</v>
      </c>
      <c r="N19" s="71"/>
      <c r="O19" s="53">
        <f t="shared" si="3"/>
        <v>957</v>
      </c>
      <c r="P19" s="69"/>
      <c r="Q19" s="63"/>
      <c r="R19" s="70">
        <v>957</v>
      </c>
      <c r="S19" s="59">
        <f t="shared" si="4"/>
        <v>957</v>
      </c>
      <c r="T19" s="71"/>
      <c r="U19" s="53">
        <f t="shared" si="5"/>
        <v>957</v>
      </c>
      <c r="V19" s="69"/>
      <c r="W19" s="63"/>
      <c r="X19" s="70">
        <v>957</v>
      </c>
      <c r="Y19" s="59">
        <f t="shared" si="6"/>
        <v>957</v>
      </c>
      <c r="Z19" s="71"/>
      <c r="AA19" s="53">
        <f t="shared" si="7"/>
        <v>957</v>
      </c>
      <c r="AB19" s="54">
        <f t="shared" si="8"/>
        <v>1</v>
      </c>
      <c r="AC19" s="31"/>
      <c r="AD19" s="31"/>
    </row>
    <row r="20" spans="1:30" s="32" customFormat="1" ht="18.75" x14ac:dyDescent="0.3">
      <c r="A20" s="26"/>
      <c r="B20" s="55" t="s">
        <v>9</v>
      </c>
      <c r="C20" s="72" t="s">
        <v>47</v>
      </c>
      <c r="D20" s="66"/>
      <c r="E20" s="58"/>
      <c r="F20" s="73">
        <v>100</v>
      </c>
      <c r="G20" s="59"/>
      <c r="H20" s="71"/>
      <c r="I20" s="53">
        <v>100</v>
      </c>
      <c r="J20" s="66"/>
      <c r="K20" s="58"/>
      <c r="L20" s="73"/>
      <c r="M20" s="59">
        <f t="shared" si="0"/>
        <v>0</v>
      </c>
      <c r="N20" s="71"/>
      <c r="O20" s="53">
        <f t="shared" si="3"/>
        <v>0</v>
      </c>
      <c r="P20" s="66"/>
      <c r="Q20" s="58"/>
      <c r="R20" s="73"/>
      <c r="S20" s="59">
        <f t="shared" si="4"/>
        <v>0</v>
      </c>
      <c r="T20" s="71"/>
      <c r="U20" s="53">
        <f t="shared" si="5"/>
        <v>0</v>
      </c>
      <c r="V20" s="66"/>
      <c r="W20" s="58"/>
      <c r="X20" s="73"/>
      <c r="Y20" s="59">
        <f t="shared" si="6"/>
        <v>0</v>
      </c>
      <c r="Z20" s="71"/>
      <c r="AA20" s="53">
        <f t="shared" si="7"/>
        <v>0</v>
      </c>
      <c r="AB20" s="54" t="e">
        <f t="shared" si="8"/>
        <v>#DIV/0!</v>
      </c>
      <c r="AC20" s="31"/>
      <c r="AD20" s="31"/>
    </row>
    <row r="21" spans="1:30" s="32" customFormat="1" ht="18.75" x14ac:dyDescent="0.3">
      <c r="A21" s="26"/>
      <c r="B21" s="55" t="s">
        <v>11</v>
      </c>
      <c r="C21" s="74" t="s">
        <v>2</v>
      </c>
      <c r="D21" s="66"/>
      <c r="E21" s="58"/>
      <c r="F21" s="73">
        <v>1450</v>
      </c>
      <c r="G21" s="59">
        <f t="shared" si="1"/>
        <v>1450</v>
      </c>
      <c r="H21" s="75"/>
      <c r="I21" s="53">
        <f>G21+H21</f>
        <v>1450</v>
      </c>
      <c r="J21" s="66"/>
      <c r="K21" s="58"/>
      <c r="L21" s="73">
        <v>2000</v>
      </c>
      <c r="M21" s="59">
        <f t="shared" si="0"/>
        <v>2000</v>
      </c>
      <c r="N21" s="75"/>
      <c r="O21" s="53">
        <f>M21+N21</f>
        <v>2000</v>
      </c>
      <c r="P21" s="66"/>
      <c r="Q21" s="58"/>
      <c r="R21" s="73">
        <v>2000</v>
      </c>
      <c r="S21" s="59">
        <f t="shared" si="4"/>
        <v>2000</v>
      </c>
      <c r="T21" s="75"/>
      <c r="U21" s="53">
        <f>S21+T21</f>
        <v>2000</v>
      </c>
      <c r="V21" s="66"/>
      <c r="W21" s="58"/>
      <c r="X21" s="73">
        <v>1500</v>
      </c>
      <c r="Y21" s="59">
        <f t="shared" si="6"/>
        <v>1500</v>
      </c>
      <c r="Z21" s="75"/>
      <c r="AA21" s="53">
        <f>Y21+Z21</f>
        <v>1500</v>
      </c>
      <c r="AB21" s="54">
        <f t="shared" si="8"/>
        <v>0.75</v>
      </c>
      <c r="AC21" s="31"/>
      <c r="AD21" s="31"/>
    </row>
    <row r="22" spans="1:30" s="32" customFormat="1" ht="18.75" x14ac:dyDescent="0.3">
      <c r="A22" s="26"/>
      <c r="B22" s="55" t="s">
        <v>13</v>
      </c>
      <c r="C22" s="74" t="s">
        <v>4</v>
      </c>
      <c r="D22" s="66"/>
      <c r="E22" s="58"/>
      <c r="F22" s="73"/>
      <c r="G22" s="59">
        <f t="shared" si="1"/>
        <v>0</v>
      </c>
      <c r="H22" s="75"/>
      <c r="I22" s="53">
        <f t="shared" si="2"/>
        <v>0</v>
      </c>
      <c r="J22" s="66"/>
      <c r="K22" s="58"/>
      <c r="L22" s="73">
        <v>200</v>
      </c>
      <c r="M22" s="59">
        <f t="shared" si="0"/>
        <v>200</v>
      </c>
      <c r="N22" s="75"/>
      <c r="O22" s="53">
        <f t="shared" ref="O22:O23" si="9">M22+N22</f>
        <v>200</v>
      </c>
      <c r="P22" s="66"/>
      <c r="Q22" s="58"/>
      <c r="R22" s="73">
        <v>200</v>
      </c>
      <c r="S22" s="59">
        <f t="shared" si="4"/>
        <v>200</v>
      </c>
      <c r="T22" s="75"/>
      <c r="U22" s="53">
        <f t="shared" ref="U22:U23" si="10">S22+T22</f>
        <v>200</v>
      </c>
      <c r="V22" s="66"/>
      <c r="W22" s="58"/>
      <c r="X22" s="73">
        <v>250</v>
      </c>
      <c r="Y22" s="59">
        <f t="shared" si="6"/>
        <v>250</v>
      </c>
      <c r="Z22" s="75"/>
      <c r="AA22" s="53">
        <f t="shared" ref="AA22:AA23" si="11">Y22+Z22</f>
        <v>250</v>
      </c>
      <c r="AB22" s="54">
        <f t="shared" si="8"/>
        <v>1.25</v>
      </c>
      <c r="AC22" s="31"/>
      <c r="AD22" s="31"/>
    </row>
    <row r="23" spans="1:30" s="32" customFormat="1" ht="19.5" thickBot="1" x14ac:dyDescent="0.35">
      <c r="A23" s="26"/>
      <c r="B23" s="76" t="s">
        <v>15</v>
      </c>
      <c r="C23" s="77" t="s">
        <v>6</v>
      </c>
      <c r="D23" s="78"/>
      <c r="E23" s="79"/>
      <c r="F23" s="80"/>
      <c r="G23" s="81">
        <f t="shared" si="1"/>
        <v>0</v>
      </c>
      <c r="H23" s="82"/>
      <c r="I23" s="83">
        <f t="shared" si="2"/>
        <v>0</v>
      </c>
      <c r="J23" s="78"/>
      <c r="K23" s="79"/>
      <c r="L23" s="80"/>
      <c r="M23" s="81">
        <f t="shared" si="0"/>
        <v>0</v>
      </c>
      <c r="N23" s="82"/>
      <c r="O23" s="83">
        <f t="shared" si="9"/>
        <v>0</v>
      </c>
      <c r="P23" s="78"/>
      <c r="Q23" s="79"/>
      <c r="R23" s="80"/>
      <c r="S23" s="81">
        <f t="shared" si="4"/>
        <v>0</v>
      </c>
      <c r="T23" s="82"/>
      <c r="U23" s="83">
        <f t="shared" si="10"/>
        <v>0</v>
      </c>
      <c r="V23" s="78"/>
      <c r="W23" s="79"/>
      <c r="X23" s="80"/>
      <c r="Y23" s="81">
        <f t="shared" si="6"/>
        <v>0</v>
      </c>
      <c r="Z23" s="82"/>
      <c r="AA23" s="83">
        <f t="shared" si="11"/>
        <v>0</v>
      </c>
      <c r="AB23" s="84" t="e">
        <f t="shared" si="8"/>
        <v>#DIV/0!</v>
      </c>
      <c r="AC23" s="31"/>
      <c r="AD23" s="31"/>
    </row>
    <row r="24" spans="1:30" s="32" customFormat="1" ht="19.5" thickBot="1" x14ac:dyDescent="0.35">
      <c r="A24" s="26"/>
      <c r="B24" s="85" t="s">
        <v>17</v>
      </c>
      <c r="C24" s="86" t="s">
        <v>8</v>
      </c>
      <c r="D24" s="87">
        <f>SUM(D15:D21)</f>
        <v>4847</v>
      </c>
      <c r="E24" s="88">
        <f>SUM(E15:E21)</f>
        <v>41954</v>
      </c>
      <c r="F24" s="88">
        <f>SUM(F15:F21)</f>
        <v>3550</v>
      </c>
      <c r="G24" s="89">
        <f>SUM(D24:F24)</f>
        <v>50351</v>
      </c>
      <c r="H24" s="90">
        <f>SUM(H15:H21)</f>
        <v>0</v>
      </c>
      <c r="I24" s="90">
        <f>SUM(I15:I21)</f>
        <v>50351</v>
      </c>
      <c r="J24" s="87">
        <f>SUM(J15:J21)</f>
        <v>5219.8</v>
      </c>
      <c r="K24" s="88">
        <f>SUM(K15:K21)</f>
        <v>44400</v>
      </c>
      <c r="L24" s="88">
        <f>SUM(L15:L21)</f>
        <v>4957</v>
      </c>
      <c r="M24" s="89">
        <f>SUM(J24:L24)</f>
        <v>54576.800000000003</v>
      </c>
      <c r="N24" s="90">
        <f>SUM(N15:N21)</f>
        <v>0</v>
      </c>
      <c r="O24" s="90">
        <f>SUM(O15:O21)</f>
        <v>54576.800000000003</v>
      </c>
      <c r="P24" s="87">
        <f>SUM(P15:P21)</f>
        <v>5123.9000000000005</v>
      </c>
      <c r="Q24" s="88">
        <f>SUM(Q15:Q21)</f>
        <v>45502</v>
      </c>
      <c r="R24" s="88">
        <f>SUM(R15:R21)</f>
        <v>4957</v>
      </c>
      <c r="S24" s="89">
        <f>SUM(P24:R24)</f>
        <v>55582.9</v>
      </c>
      <c r="T24" s="90">
        <f>SUM(T15:T21)</f>
        <v>0</v>
      </c>
      <c r="U24" s="90">
        <f>SUM(U15:U21)</f>
        <v>55582.9</v>
      </c>
      <c r="V24" s="87">
        <f>SUM(V15:V21)</f>
        <v>5100</v>
      </c>
      <c r="W24" s="88">
        <f>SUM(W15:W21)</f>
        <v>46002</v>
      </c>
      <c r="X24" s="88">
        <f>SUM(X15:X21)</f>
        <v>4457</v>
      </c>
      <c r="Y24" s="89">
        <f>SUM(V24:X24)</f>
        <v>55559</v>
      </c>
      <c r="Z24" s="90">
        <f>SUM(Z15:Z21)</f>
        <v>0</v>
      </c>
      <c r="AA24" s="90">
        <f>SUM(AA15:AA21)</f>
        <v>55559</v>
      </c>
      <c r="AB24" s="91">
        <f t="shared" si="8"/>
        <v>1.0179966579205817</v>
      </c>
      <c r="AC24" s="31"/>
      <c r="AD24" s="31"/>
    </row>
    <row r="25" spans="1:30" s="32" customFormat="1" ht="15.75" customHeight="1" thickBot="1" x14ac:dyDescent="0.35">
      <c r="A25" s="26"/>
      <c r="B25" s="92"/>
      <c r="C25" s="93"/>
      <c r="D25" s="184" t="s">
        <v>68</v>
      </c>
      <c r="E25" s="185"/>
      <c r="F25" s="185"/>
      <c r="G25" s="186"/>
      <c r="H25" s="186"/>
      <c r="I25" s="187"/>
      <c r="J25" s="184" t="s">
        <v>68</v>
      </c>
      <c r="K25" s="185"/>
      <c r="L25" s="185"/>
      <c r="M25" s="186"/>
      <c r="N25" s="186"/>
      <c r="O25" s="187"/>
      <c r="P25" s="184" t="s">
        <v>68</v>
      </c>
      <c r="Q25" s="185"/>
      <c r="R25" s="185"/>
      <c r="S25" s="186"/>
      <c r="T25" s="186"/>
      <c r="U25" s="187"/>
      <c r="V25" s="184" t="s">
        <v>68</v>
      </c>
      <c r="W25" s="185"/>
      <c r="X25" s="185"/>
      <c r="Y25" s="186"/>
      <c r="Z25" s="186"/>
      <c r="AA25" s="187"/>
      <c r="AB25" s="157" t="s">
        <v>102</v>
      </c>
      <c r="AC25" s="31"/>
      <c r="AD25" s="31"/>
    </row>
    <row r="26" spans="1:30" s="32" customFormat="1" ht="19.5" thickBot="1" x14ac:dyDescent="0.35">
      <c r="A26" s="26"/>
      <c r="B26" s="204" t="s">
        <v>37</v>
      </c>
      <c r="C26" s="199" t="s">
        <v>38</v>
      </c>
      <c r="D26" s="160" t="s">
        <v>110</v>
      </c>
      <c r="E26" s="161"/>
      <c r="F26" s="161"/>
      <c r="G26" s="177" t="s">
        <v>64</v>
      </c>
      <c r="H26" s="179" t="s">
        <v>67</v>
      </c>
      <c r="I26" s="162" t="s">
        <v>68</v>
      </c>
      <c r="J26" s="160" t="s">
        <v>110</v>
      </c>
      <c r="K26" s="161"/>
      <c r="L26" s="161"/>
      <c r="M26" s="177" t="s">
        <v>64</v>
      </c>
      <c r="N26" s="179" t="s">
        <v>67</v>
      </c>
      <c r="O26" s="162" t="s">
        <v>68</v>
      </c>
      <c r="P26" s="160" t="s">
        <v>110</v>
      </c>
      <c r="Q26" s="161"/>
      <c r="R26" s="161"/>
      <c r="S26" s="177" t="s">
        <v>64</v>
      </c>
      <c r="T26" s="179" t="s">
        <v>67</v>
      </c>
      <c r="U26" s="162" t="s">
        <v>68</v>
      </c>
      <c r="V26" s="160" t="s">
        <v>110</v>
      </c>
      <c r="W26" s="161"/>
      <c r="X26" s="161"/>
      <c r="Y26" s="177" t="s">
        <v>64</v>
      </c>
      <c r="Z26" s="179" t="s">
        <v>67</v>
      </c>
      <c r="AA26" s="162" t="s">
        <v>68</v>
      </c>
      <c r="AB26" s="158"/>
      <c r="AC26" s="31"/>
      <c r="AD26" s="31"/>
    </row>
    <row r="27" spans="1:30" s="32" customFormat="1" ht="19.5" thickBot="1" x14ac:dyDescent="0.35">
      <c r="A27" s="26"/>
      <c r="B27" s="205"/>
      <c r="C27" s="200"/>
      <c r="D27" s="44" t="s">
        <v>54</v>
      </c>
      <c r="E27" s="45" t="s">
        <v>55</v>
      </c>
      <c r="F27" s="94" t="s">
        <v>56</v>
      </c>
      <c r="G27" s="178"/>
      <c r="H27" s="180"/>
      <c r="I27" s="163"/>
      <c r="J27" s="44" t="s">
        <v>54</v>
      </c>
      <c r="K27" s="45" t="s">
        <v>55</v>
      </c>
      <c r="L27" s="94" t="s">
        <v>56</v>
      </c>
      <c r="M27" s="178"/>
      <c r="N27" s="180"/>
      <c r="O27" s="163"/>
      <c r="P27" s="44" t="s">
        <v>54</v>
      </c>
      <c r="Q27" s="45" t="s">
        <v>55</v>
      </c>
      <c r="R27" s="94" t="s">
        <v>56</v>
      </c>
      <c r="S27" s="178"/>
      <c r="T27" s="180"/>
      <c r="U27" s="163"/>
      <c r="V27" s="44" t="s">
        <v>54</v>
      </c>
      <c r="W27" s="45" t="s">
        <v>55</v>
      </c>
      <c r="X27" s="94" t="s">
        <v>56</v>
      </c>
      <c r="Y27" s="178"/>
      <c r="Z27" s="180"/>
      <c r="AA27" s="163"/>
      <c r="AB27" s="159"/>
      <c r="AC27" s="31"/>
      <c r="AD27" s="31"/>
    </row>
    <row r="28" spans="1:30" s="32" customFormat="1" ht="18.75" x14ac:dyDescent="0.3">
      <c r="A28" s="26"/>
      <c r="B28" s="46" t="s">
        <v>19</v>
      </c>
      <c r="C28" s="95" t="s">
        <v>10</v>
      </c>
      <c r="D28" s="96">
        <v>390</v>
      </c>
      <c r="E28" s="96"/>
      <c r="F28" s="96"/>
      <c r="G28" s="97">
        <f>SUM(D28:F28)</f>
        <v>390</v>
      </c>
      <c r="H28" s="97"/>
      <c r="I28" s="98">
        <f>G28+H28</f>
        <v>390</v>
      </c>
      <c r="J28" s="99">
        <v>310</v>
      </c>
      <c r="K28" s="96"/>
      <c r="L28" s="96">
        <v>100</v>
      </c>
      <c r="M28" s="97">
        <f>SUM(J28:L28)</f>
        <v>410</v>
      </c>
      <c r="N28" s="97"/>
      <c r="O28" s="98">
        <f>M28+N28</f>
        <v>410</v>
      </c>
      <c r="P28" s="99">
        <v>285</v>
      </c>
      <c r="Q28" s="96"/>
      <c r="R28" s="96">
        <v>100</v>
      </c>
      <c r="S28" s="97">
        <f>SUM(P28:R28)</f>
        <v>385</v>
      </c>
      <c r="T28" s="97"/>
      <c r="U28" s="98">
        <f>S28+T28</f>
        <v>385</v>
      </c>
      <c r="V28" s="99">
        <v>350</v>
      </c>
      <c r="W28" s="96"/>
      <c r="X28" s="96">
        <v>100</v>
      </c>
      <c r="Y28" s="97">
        <f>SUM(V28:X28)</f>
        <v>450</v>
      </c>
      <c r="Z28" s="97"/>
      <c r="AA28" s="98">
        <f>Y28+Z28</f>
        <v>450</v>
      </c>
      <c r="AB28" s="54">
        <f t="shared" ref="AB28:AB41" si="12">(AA28/O28)</f>
        <v>1.0975609756097562</v>
      </c>
      <c r="AC28" s="31"/>
      <c r="AD28" s="31"/>
    </row>
    <row r="29" spans="1:30" s="32" customFormat="1" ht="18.75" x14ac:dyDescent="0.3">
      <c r="A29" s="26"/>
      <c r="B29" s="55" t="s">
        <v>20</v>
      </c>
      <c r="C29" s="100" t="s">
        <v>12</v>
      </c>
      <c r="D29" s="101">
        <v>1299.0999999999999</v>
      </c>
      <c r="E29" s="101"/>
      <c r="F29" s="101">
        <v>1750</v>
      </c>
      <c r="G29" s="102">
        <f t="shared" ref="G29:G38" si="13">SUM(D29:F29)</f>
        <v>3049.1</v>
      </c>
      <c r="H29" s="103"/>
      <c r="I29" s="53">
        <f t="shared" ref="I29:I38" si="14">G29+H29</f>
        <v>3049.1</v>
      </c>
      <c r="J29" s="104">
        <v>662.1</v>
      </c>
      <c r="K29" s="101"/>
      <c r="L29" s="101">
        <v>1900</v>
      </c>
      <c r="M29" s="102">
        <f t="shared" ref="M29:M38" si="15">SUM(J29:L29)</f>
        <v>2562.1</v>
      </c>
      <c r="N29" s="103"/>
      <c r="O29" s="53">
        <f t="shared" ref="O29:O38" si="16">M29+N29</f>
        <v>2562.1</v>
      </c>
      <c r="P29" s="104">
        <v>652</v>
      </c>
      <c r="Q29" s="101"/>
      <c r="R29" s="101">
        <v>1900</v>
      </c>
      <c r="S29" s="102">
        <f t="shared" ref="S29:S38" si="17">SUM(P29:R29)</f>
        <v>2552</v>
      </c>
      <c r="T29" s="103"/>
      <c r="U29" s="53">
        <f t="shared" ref="U29:U38" si="18">S29+T29</f>
        <v>2552</v>
      </c>
      <c r="V29" s="104">
        <v>845</v>
      </c>
      <c r="W29" s="101"/>
      <c r="X29" s="101">
        <v>1900</v>
      </c>
      <c r="Y29" s="102">
        <f t="shared" ref="Y29:Y38" si="19">SUM(V29:X29)</f>
        <v>2745</v>
      </c>
      <c r="Z29" s="103"/>
      <c r="AA29" s="53">
        <f t="shared" ref="AA29:AA38" si="20">Y29+Z29</f>
        <v>2745</v>
      </c>
      <c r="AB29" s="54">
        <f t="shared" si="12"/>
        <v>1.0713867530541352</v>
      </c>
      <c r="AC29" s="31"/>
      <c r="AD29" s="31"/>
    </row>
    <row r="30" spans="1:30" s="32" customFormat="1" ht="18.75" x14ac:dyDescent="0.3">
      <c r="A30" s="26"/>
      <c r="B30" s="55" t="s">
        <v>22</v>
      </c>
      <c r="C30" s="74" t="s">
        <v>14</v>
      </c>
      <c r="D30" s="105">
        <v>1800</v>
      </c>
      <c r="E30" s="105"/>
      <c r="F30" s="105">
        <v>220</v>
      </c>
      <c r="G30" s="102">
        <f t="shared" si="13"/>
        <v>2020</v>
      </c>
      <c r="H30" s="102"/>
      <c r="I30" s="53">
        <f t="shared" si="14"/>
        <v>2020</v>
      </c>
      <c r="J30" s="106">
        <v>2200</v>
      </c>
      <c r="K30" s="105"/>
      <c r="L30" s="105">
        <v>0</v>
      </c>
      <c r="M30" s="102">
        <f t="shared" si="15"/>
        <v>2200</v>
      </c>
      <c r="N30" s="102"/>
      <c r="O30" s="53">
        <f t="shared" si="16"/>
        <v>2200</v>
      </c>
      <c r="P30" s="106">
        <v>2200</v>
      </c>
      <c r="Q30" s="105"/>
      <c r="R30" s="105"/>
      <c r="S30" s="102">
        <f t="shared" si="17"/>
        <v>2200</v>
      </c>
      <c r="T30" s="102"/>
      <c r="U30" s="53">
        <f t="shared" si="18"/>
        <v>2200</v>
      </c>
      <c r="V30" s="106">
        <v>2220</v>
      </c>
      <c r="W30" s="105"/>
      <c r="X30" s="105">
        <v>200</v>
      </c>
      <c r="Y30" s="102">
        <f t="shared" si="19"/>
        <v>2420</v>
      </c>
      <c r="Z30" s="102"/>
      <c r="AA30" s="53">
        <f t="shared" si="20"/>
        <v>2420</v>
      </c>
      <c r="AB30" s="54">
        <f t="shared" si="12"/>
        <v>1.1000000000000001</v>
      </c>
      <c r="AC30" s="31"/>
      <c r="AD30" s="31"/>
    </row>
    <row r="31" spans="1:30" s="32" customFormat="1" ht="18.75" x14ac:dyDescent="0.3">
      <c r="A31" s="26"/>
      <c r="B31" s="55" t="s">
        <v>24</v>
      </c>
      <c r="C31" s="74" t="s">
        <v>16</v>
      </c>
      <c r="D31" s="105">
        <v>400</v>
      </c>
      <c r="E31" s="105"/>
      <c r="F31" s="105">
        <v>1360</v>
      </c>
      <c r="G31" s="102">
        <f t="shared" si="13"/>
        <v>1760</v>
      </c>
      <c r="H31" s="102"/>
      <c r="I31" s="53">
        <f t="shared" si="14"/>
        <v>1760</v>
      </c>
      <c r="J31" s="106">
        <v>335</v>
      </c>
      <c r="K31" s="105"/>
      <c r="L31" s="105">
        <v>1600</v>
      </c>
      <c r="M31" s="102">
        <f t="shared" si="15"/>
        <v>1935</v>
      </c>
      <c r="N31" s="102"/>
      <c r="O31" s="53">
        <f t="shared" si="16"/>
        <v>1935</v>
      </c>
      <c r="P31" s="106">
        <v>335</v>
      </c>
      <c r="Q31" s="105"/>
      <c r="R31" s="105">
        <v>1600</v>
      </c>
      <c r="S31" s="102">
        <f t="shared" si="17"/>
        <v>1935</v>
      </c>
      <c r="T31" s="102"/>
      <c r="U31" s="53">
        <f t="shared" si="18"/>
        <v>1935</v>
      </c>
      <c r="V31" s="106">
        <v>580</v>
      </c>
      <c r="W31" s="105"/>
      <c r="X31" s="105">
        <v>1160</v>
      </c>
      <c r="Y31" s="102">
        <f t="shared" si="19"/>
        <v>1740</v>
      </c>
      <c r="Z31" s="102"/>
      <c r="AA31" s="53">
        <f t="shared" si="20"/>
        <v>1740</v>
      </c>
      <c r="AB31" s="54">
        <f t="shared" si="12"/>
        <v>0.89922480620155043</v>
      </c>
      <c r="AC31" s="31"/>
      <c r="AD31" s="31"/>
    </row>
    <row r="32" spans="1:30" s="32" customFormat="1" ht="18.75" x14ac:dyDescent="0.3">
      <c r="A32" s="26"/>
      <c r="B32" s="55" t="s">
        <v>26</v>
      </c>
      <c r="C32" s="74" t="s">
        <v>18</v>
      </c>
      <c r="D32" s="107">
        <v>229</v>
      </c>
      <c r="E32" s="105">
        <v>28900</v>
      </c>
      <c r="F32" s="105"/>
      <c r="G32" s="102">
        <f t="shared" si="13"/>
        <v>29129</v>
      </c>
      <c r="H32" s="102"/>
      <c r="I32" s="53">
        <f t="shared" si="14"/>
        <v>29129</v>
      </c>
      <c r="J32" s="108">
        <v>329</v>
      </c>
      <c r="K32" s="105">
        <v>32445</v>
      </c>
      <c r="L32" s="105"/>
      <c r="M32" s="102">
        <f t="shared" si="15"/>
        <v>32774</v>
      </c>
      <c r="N32" s="102"/>
      <c r="O32" s="53">
        <f t="shared" si="16"/>
        <v>32774</v>
      </c>
      <c r="P32" s="108">
        <v>329</v>
      </c>
      <c r="Q32" s="105">
        <v>32445</v>
      </c>
      <c r="R32" s="105"/>
      <c r="S32" s="102">
        <f t="shared" si="17"/>
        <v>32774</v>
      </c>
      <c r="T32" s="102"/>
      <c r="U32" s="53">
        <f t="shared" si="18"/>
        <v>32774</v>
      </c>
      <c r="V32" s="108"/>
      <c r="W32" s="105">
        <v>32946</v>
      </c>
      <c r="X32" s="105"/>
      <c r="Y32" s="102">
        <f t="shared" si="19"/>
        <v>32946</v>
      </c>
      <c r="Z32" s="102"/>
      <c r="AA32" s="53">
        <f t="shared" si="20"/>
        <v>32946</v>
      </c>
      <c r="AB32" s="54">
        <f t="shared" si="12"/>
        <v>1.005248062488558</v>
      </c>
      <c r="AC32" s="31"/>
      <c r="AD32" s="31"/>
    </row>
    <row r="33" spans="1:30" s="32" customFormat="1" ht="18.75" x14ac:dyDescent="0.3">
      <c r="A33" s="26"/>
      <c r="B33" s="55" t="s">
        <v>28</v>
      </c>
      <c r="C33" s="68" t="s">
        <v>42</v>
      </c>
      <c r="D33" s="107" t="s">
        <v>86</v>
      </c>
      <c r="E33" s="105"/>
      <c r="F33" s="105"/>
      <c r="G33" s="102">
        <f t="shared" si="13"/>
        <v>0</v>
      </c>
      <c r="H33" s="102"/>
      <c r="I33" s="53">
        <f t="shared" si="14"/>
        <v>0</v>
      </c>
      <c r="J33" s="108"/>
      <c r="K33" s="105"/>
      <c r="L33" s="105"/>
      <c r="M33" s="102">
        <f t="shared" si="15"/>
        <v>0</v>
      </c>
      <c r="N33" s="102"/>
      <c r="O33" s="53">
        <f t="shared" si="16"/>
        <v>0</v>
      </c>
      <c r="P33" s="108"/>
      <c r="Q33" s="105"/>
      <c r="R33" s="105"/>
      <c r="S33" s="102">
        <f t="shared" si="17"/>
        <v>0</v>
      </c>
      <c r="T33" s="102"/>
      <c r="U33" s="53">
        <f t="shared" si="18"/>
        <v>0</v>
      </c>
      <c r="V33" s="108"/>
      <c r="W33" s="105"/>
      <c r="X33" s="105"/>
      <c r="Y33" s="102">
        <f t="shared" si="19"/>
        <v>0</v>
      </c>
      <c r="Z33" s="102"/>
      <c r="AA33" s="53">
        <f t="shared" si="20"/>
        <v>0</v>
      </c>
      <c r="AB33" s="54" t="e">
        <f t="shared" si="12"/>
        <v>#DIV/0!</v>
      </c>
      <c r="AC33" s="31"/>
      <c r="AD33" s="31"/>
    </row>
    <row r="34" spans="1:30" s="32" customFormat="1" ht="18.75" x14ac:dyDescent="0.3">
      <c r="A34" s="26"/>
      <c r="B34" s="55" t="s">
        <v>30</v>
      </c>
      <c r="C34" s="109" t="s">
        <v>21</v>
      </c>
      <c r="D34" s="107" t="s">
        <v>86</v>
      </c>
      <c r="E34" s="105"/>
      <c r="F34" s="105"/>
      <c r="G34" s="102">
        <f t="shared" si="13"/>
        <v>0</v>
      </c>
      <c r="H34" s="102"/>
      <c r="I34" s="53">
        <f t="shared" si="14"/>
        <v>0</v>
      </c>
      <c r="J34" s="108"/>
      <c r="K34" s="105"/>
      <c r="L34" s="105"/>
      <c r="M34" s="102">
        <f>SUM(J34:L34)</f>
        <v>0</v>
      </c>
      <c r="N34" s="102"/>
      <c r="O34" s="53">
        <f t="shared" si="16"/>
        <v>0</v>
      </c>
      <c r="P34" s="108" t="s">
        <v>86</v>
      </c>
      <c r="Q34" s="105"/>
      <c r="R34" s="105"/>
      <c r="S34" s="102">
        <f t="shared" si="17"/>
        <v>0</v>
      </c>
      <c r="T34" s="102"/>
      <c r="U34" s="53">
        <f t="shared" si="18"/>
        <v>0</v>
      </c>
      <c r="V34" s="108" t="s">
        <v>86</v>
      </c>
      <c r="W34" s="105"/>
      <c r="X34" s="105"/>
      <c r="Y34" s="102">
        <f t="shared" si="19"/>
        <v>0</v>
      </c>
      <c r="Z34" s="102"/>
      <c r="AA34" s="53">
        <f t="shared" si="20"/>
        <v>0</v>
      </c>
      <c r="AB34" s="54" t="e">
        <f t="shared" si="12"/>
        <v>#DIV/0!</v>
      </c>
      <c r="AC34" s="31"/>
      <c r="AD34" s="31"/>
    </row>
    <row r="35" spans="1:30" s="32" customFormat="1" ht="18.75" x14ac:dyDescent="0.3">
      <c r="A35" s="26"/>
      <c r="B35" s="55" t="s">
        <v>32</v>
      </c>
      <c r="C35" s="74" t="s">
        <v>23</v>
      </c>
      <c r="D35" s="107">
        <v>78.2</v>
      </c>
      <c r="E35" s="105">
        <v>11854</v>
      </c>
      <c r="F35" s="105"/>
      <c r="G35" s="102">
        <f t="shared" si="13"/>
        <v>11932.2</v>
      </c>
      <c r="H35" s="102"/>
      <c r="I35" s="53">
        <f t="shared" si="14"/>
        <v>11932.2</v>
      </c>
      <c r="J35" s="108"/>
      <c r="K35" s="105">
        <v>11955</v>
      </c>
      <c r="L35" s="105"/>
      <c r="M35" s="102">
        <f t="shared" si="15"/>
        <v>11955</v>
      </c>
      <c r="N35" s="102"/>
      <c r="O35" s="53">
        <f t="shared" si="16"/>
        <v>11955</v>
      </c>
      <c r="P35" s="108"/>
      <c r="Q35" s="105"/>
      <c r="R35" s="105"/>
      <c r="S35" s="102">
        <f t="shared" si="17"/>
        <v>0</v>
      </c>
      <c r="T35" s="102"/>
      <c r="U35" s="53">
        <f t="shared" si="18"/>
        <v>0</v>
      </c>
      <c r="V35" s="108"/>
      <c r="W35" s="105"/>
      <c r="X35" s="105"/>
      <c r="Y35" s="102">
        <f t="shared" si="19"/>
        <v>0</v>
      </c>
      <c r="Z35" s="102"/>
      <c r="AA35" s="53">
        <f t="shared" si="20"/>
        <v>0</v>
      </c>
      <c r="AB35" s="54">
        <f t="shared" si="12"/>
        <v>0</v>
      </c>
      <c r="AC35" s="31"/>
      <c r="AD35" s="31"/>
    </row>
    <row r="36" spans="1:30" s="32" customFormat="1" ht="18.75" x14ac:dyDescent="0.3">
      <c r="A36" s="26"/>
      <c r="B36" s="55" t="s">
        <v>33</v>
      </c>
      <c r="C36" s="74" t="s">
        <v>25</v>
      </c>
      <c r="D36" s="105" t="s">
        <v>86</v>
      </c>
      <c r="E36" s="105"/>
      <c r="F36" s="105"/>
      <c r="G36" s="102">
        <f t="shared" si="13"/>
        <v>0</v>
      </c>
      <c r="H36" s="102"/>
      <c r="I36" s="53">
        <f t="shared" si="14"/>
        <v>0</v>
      </c>
      <c r="J36" s="106"/>
      <c r="K36" s="105"/>
      <c r="L36" s="105"/>
      <c r="M36" s="102">
        <f t="shared" si="15"/>
        <v>0</v>
      </c>
      <c r="N36" s="102"/>
      <c r="O36" s="53">
        <f t="shared" si="16"/>
        <v>0</v>
      </c>
      <c r="P36" s="106"/>
      <c r="Q36" s="105">
        <v>11677.3</v>
      </c>
      <c r="R36" s="105"/>
      <c r="S36" s="102">
        <f t="shared" si="17"/>
        <v>11677.3</v>
      </c>
      <c r="T36" s="102"/>
      <c r="U36" s="53">
        <f t="shared" si="18"/>
        <v>11677.3</v>
      </c>
      <c r="V36" s="106"/>
      <c r="W36" s="105">
        <v>11677</v>
      </c>
      <c r="X36" s="105"/>
      <c r="Y36" s="102">
        <f t="shared" si="19"/>
        <v>11677</v>
      </c>
      <c r="Z36" s="102"/>
      <c r="AA36" s="53">
        <f t="shared" si="20"/>
        <v>11677</v>
      </c>
      <c r="AB36" s="54" t="e">
        <f t="shared" si="12"/>
        <v>#DIV/0!</v>
      </c>
      <c r="AC36" s="31"/>
      <c r="AD36" s="31"/>
    </row>
    <row r="37" spans="1:30" s="32" customFormat="1" ht="18.75" x14ac:dyDescent="0.3">
      <c r="A37" s="26"/>
      <c r="B37" s="55" t="s">
        <v>34</v>
      </c>
      <c r="C37" s="74" t="s">
        <v>27</v>
      </c>
      <c r="D37" s="105">
        <v>578.70000000000005</v>
      </c>
      <c r="E37" s="105"/>
      <c r="F37" s="105"/>
      <c r="G37" s="102">
        <f t="shared" si="13"/>
        <v>578.70000000000005</v>
      </c>
      <c r="H37" s="102"/>
      <c r="I37" s="53">
        <f t="shared" si="14"/>
        <v>578.70000000000005</v>
      </c>
      <c r="J37" s="106">
        <v>671</v>
      </c>
      <c r="K37" s="105"/>
      <c r="L37" s="105">
        <v>957</v>
      </c>
      <c r="M37" s="102">
        <f t="shared" si="15"/>
        <v>1628</v>
      </c>
      <c r="N37" s="102"/>
      <c r="O37" s="53">
        <f t="shared" si="16"/>
        <v>1628</v>
      </c>
      <c r="P37" s="106">
        <v>671</v>
      </c>
      <c r="Q37" s="105"/>
      <c r="R37" s="105">
        <v>957</v>
      </c>
      <c r="S37" s="102">
        <f t="shared" si="17"/>
        <v>1628</v>
      </c>
      <c r="T37" s="102"/>
      <c r="U37" s="53">
        <f t="shared" si="18"/>
        <v>1628</v>
      </c>
      <c r="V37" s="106">
        <v>671</v>
      </c>
      <c r="W37" s="105"/>
      <c r="X37" s="105">
        <v>957</v>
      </c>
      <c r="Y37" s="102">
        <f t="shared" si="19"/>
        <v>1628</v>
      </c>
      <c r="Z37" s="102"/>
      <c r="AA37" s="53">
        <f t="shared" si="20"/>
        <v>1628</v>
      </c>
      <c r="AB37" s="54">
        <f t="shared" si="12"/>
        <v>1</v>
      </c>
      <c r="AC37" s="31"/>
      <c r="AD37" s="31"/>
    </row>
    <row r="38" spans="1:30" s="32" customFormat="1" ht="19.5" thickBot="1" x14ac:dyDescent="0.35">
      <c r="A38" s="26"/>
      <c r="B38" s="110" t="s">
        <v>35</v>
      </c>
      <c r="C38" s="111" t="s">
        <v>29</v>
      </c>
      <c r="D38" s="112">
        <v>72</v>
      </c>
      <c r="E38" s="112">
        <v>1200</v>
      </c>
      <c r="F38" s="112">
        <v>220</v>
      </c>
      <c r="G38" s="102">
        <f t="shared" si="13"/>
        <v>1492</v>
      </c>
      <c r="H38" s="113"/>
      <c r="I38" s="83">
        <f t="shared" si="14"/>
        <v>1492</v>
      </c>
      <c r="J38" s="114">
        <v>712.7</v>
      </c>
      <c r="K38" s="112"/>
      <c r="L38" s="112">
        <v>400</v>
      </c>
      <c r="M38" s="113">
        <f t="shared" si="15"/>
        <v>1112.7</v>
      </c>
      <c r="N38" s="113"/>
      <c r="O38" s="83">
        <f t="shared" si="16"/>
        <v>1112.7</v>
      </c>
      <c r="P38" s="114">
        <v>651.9</v>
      </c>
      <c r="Q38" s="112">
        <v>1379.7</v>
      </c>
      <c r="R38" s="112">
        <v>400</v>
      </c>
      <c r="S38" s="113">
        <f t="shared" si="17"/>
        <v>2431.6</v>
      </c>
      <c r="T38" s="113"/>
      <c r="U38" s="83">
        <f t="shared" si="18"/>
        <v>2431.6</v>
      </c>
      <c r="V38" s="114">
        <v>434</v>
      </c>
      <c r="W38" s="112">
        <v>1379</v>
      </c>
      <c r="X38" s="112">
        <v>140</v>
      </c>
      <c r="Y38" s="113">
        <f t="shared" si="19"/>
        <v>1953</v>
      </c>
      <c r="Z38" s="113"/>
      <c r="AA38" s="83">
        <f t="shared" si="20"/>
        <v>1953</v>
      </c>
      <c r="AB38" s="84">
        <f t="shared" si="12"/>
        <v>1.7551900781881908</v>
      </c>
      <c r="AC38" s="31"/>
      <c r="AD38" s="31"/>
    </row>
    <row r="39" spans="1:30" s="32" customFormat="1" ht="19.5" thickBot="1" x14ac:dyDescent="0.35">
      <c r="A39" s="26"/>
      <c r="B39" s="85" t="s">
        <v>48</v>
      </c>
      <c r="C39" s="115" t="s">
        <v>31</v>
      </c>
      <c r="D39" s="116">
        <f>SUM(D35:D38)+SUM(D28:D32)</f>
        <v>4847</v>
      </c>
      <c r="E39" s="116">
        <f>SUM(E35:E38)+SUM(E28:E32)</f>
        <v>41954</v>
      </c>
      <c r="F39" s="116">
        <f>SUM(F35:F38)+SUM(F28:F32)</f>
        <v>3550</v>
      </c>
      <c r="G39" s="117">
        <f>SUM(D39:F39)</f>
        <v>50351</v>
      </c>
      <c r="H39" s="118">
        <f>SUM(H28:H32)+SUM(H35:H38)</f>
        <v>0</v>
      </c>
      <c r="I39" s="119">
        <f>SUM(I35:I38)+SUM(I28:I32)</f>
        <v>50351</v>
      </c>
      <c r="J39" s="116">
        <f>SUM(J35:J38)+SUM(J28:J32)</f>
        <v>5219.8</v>
      </c>
      <c r="K39" s="116">
        <f>SUM(K35:K38)+SUM(K28:K32)</f>
        <v>44400</v>
      </c>
      <c r="L39" s="116">
        <f>SUM(L35:L38)+SUM(L28:L32)</f>
        <v>4957</v>
      </c>
      <c r="M39" s="117">
        <f>SUM(J39:L39)</f>
        <v>54576.800000000003</v>
      </c>
      <c r="N39" s="118">
        <f>SUM(N28:N32)+SUM(N35:N38)</f>
        <v>0</v>
      </c>
      <c r="O39" s="119">
        <f>SUM(O35:O38)+SUM(O28:O32)</f>
        <v>54576.800000000003</v>
      </c>
      <c r="P39" s="116">
        <f>SUM(P35:P38)+SUM(P28:P32)</f>
        <v>5123.8999999999996</v>
      </c>
      <c r="Q39" s="116">
        <f>SUM(Q35:Q38)+SUM(Q28:Q32)</f>
        <v>45502</v>
      </c>
      <c r="R39" s="116">
        <f>SUM(R35:R38)+SUM(R28:R32)</f>
        <v>4957</v>
      </c>
      <c r="S39" s="117">
        <f>SUM(P39:R39)</f>
        <v>55582.9</v>
      </c>
      <c r="T39" s="118">
        <f>SUM(T28:T32)+SUM(T35:T38)</f>
        <v>0</v>
      </c>
      <c r="U39" s="119">
        <f>SUM(U35:U38)+SUM(U28:U32)</f>
        <v>55582.9</v>
      </c>
      <c r="V39" s="116">
        <f>SUM(V35:V38)+SUM(V28:V32)</f>
        <v>5100</v>
      </c>
      <c r="W39" s="116">
        <f>SUM(W35:W38)+SUM(W28:W32)</f>
        <v>46002</v>
      </c>
      <c r="X39" s="116">
        <f>SUM(X35:X38)+SUM(X28:X32)</f>
        <v>4457</v>
      </c>
      <c r="Y39" s="117">
        <f>SUM(V39:X39)</f>
        <v>55559</v>
      </c>
      <c r="Z39" s="118">
        <f>SUM(Z28:Z32)+SUM(Z35:Z38)</f>
        <v>0</v>
      </c>
      <c r="AA39" s="119">
        <f>SUM(AA35:AA38)+SUM(AA28:AA32)</f>
        <v>55559</v>
      </c>
      <c r="AB39" s="120">
        <f t="shared" si="12"/>
        <v>1.0179966579205817</v>
      </c>
      <c r="AC39" s="31"/>
      <c r="AD39" s="31"/>
    </row>
    <row r="40" spans="1:30" s="32" customFormat="1" ht="19.5" thickBot="1" x14ac:dyDescent="0.35">
      <c r="A40" s="26"/>
      <c r="B40" s="13" t="s">
        <v>49</v>
      </c>
      <c r="C40" s="14" t="s">
        <v>51</v>
      </c>
      <c r="D40" s="15">
        <f t="shared" ref="D40:O40" si="21">D24-D39</f>
        <v>0</v>
      </c>
      <c r="E40" s="15">
        <f t="shared" si="21"/>
        <v>0</v>
      </c>
      <c r="F40" s="15">
        <f t="shared" si="21"/>
        <v>0</v>
      </c>
      <c r="G40" s="16">
        <f t="shared" si="21"/>
        <v>0</v>
      </c>
      <c r="H40" s="16">
        <f t="shared" si="21"/>
        <v>0</v>
      </c>
      <c r="I40" s="17">
        <f t="shared" si="21"/>
        <v>0</v>
      </c>
      <c r="J40" s="15">
        <f t="shared" si="21"/>
        <v>0</v>
      </c>
      <c r="K40" s="15">
        <f t="shared" si="21"/>
        <v>0</v>
      </c>
      <c r="L40" s="15">
        <f t="shared" si="21"/>
        <v>0</v>
      </c>
      <c r="M40" s="16">
        <f t="shared" si="21"/>
        <v>0</v>
      </c>
      <c r="N40" s="16">
        <f t="shared" si="21"/>
        <v>0</v>
      </c>
      <c r="O40" s="17">
        <f t="shared" si="21"/>
        <v>0</v>
      </c>
      <c r="P40" s="15">
        <f t="shared" ref="P40:U40" si="22">P24-P39</f>
        <v>0</v>
      </c>
      <c r="Q40" s="15">
        <f t="shared" si="22"/>
        <v>0</v>
      </c>
      <c r="R40" s="15">
        <f t="shared" si="22"/>
        <v>0</v>
      </c>
      <c r="S40" s="16">
        <f t="shared" si="22"/>
        <v>0</v>
      </c>
      <c r="T40" s="16">
        <f t="shared" si="22"/>
        <v>0</v>
      </c>
      <c r="U40" s="17">
        <f t="shared" si="22"/>
        <v>0</v>
      </c>
      <c r="V40" s="15">
        <f t="shared" ref="V40:AA40" si="23">V24-V39</f>
        <v>0</v>
      </c>
      <c r="W40" s="15">
        <f t="shared" si="23"/>
        <v>0</v>
      </c>
      <c r="X40" s="15">
        <f t="shared" si="23"/>
        <v>0</v>
      </c>
      <c r="Y40" s="16">
        <f t="shared" si="23"/>
        <v>0</v>
      </c>
      <c r="Z40" s="16">
        <f t="shared" si="23"/>
        <v>0</v>
      </c>
      <c r="AA40" s="17">
        <f t="shared" si="23"/>
        <v>0</v>
      </c>
      <c r="AB40" s="121" t="e">
        <f t="shared" si="12"/>
        <v>#DIV/0!</v>
      </c>
      <c r="AC40" s="31"/>
      <c r="AD40" s="31"/>
    </row>
    <row r="41" spans="1:30" s="32" customFormat="1" ht="19.5" thickBot="1" x14ac:dyDescent="0.35">
      <c r="A41" s="26"/>
      <c r="B41" s="122" t="s">
        <v>50</v>
      </c>
      <c r="C41" s="123" t="s">
        <v>65</v>
      </c>
      <c r="D41" s="124"/>
      <c r="E41" s="125"/>
      <c r="F41" s="125"/>
      <c r="G41" s="126"/>
      <c r="H41" s="127"/>
      <c r="I41" s="128">
        <f>I40-D16</f>
        <v>-4480.7</v>
      </c>
      <c r="J41" s="124"/>
      <c r="K41" s="125"/>
      <c r="L41" s="125"/>
      <c r="M41" s="126"/>
      <c r="N41" s="129"/>
      <c r="O41" s="128">
        <f>O40-J16</f>
        <v>-4793.7</v>
      </c>
      <c r="P41" s="124"/>
      <c r="Q41" s="125"/>
      <c r="R41" s="125"/>
      <c r="S41" s="126"/>
      <c r="T41" s="129"/>
      <c r="U41" s="128">
        <f>U40-P16</f>
        <v>-4697.8</v>
      </c>
      <c r="V41" s="124"/>
      <c r="W41" s="125"/>
      <c r="X41" s="125"/>
      <c r="Y41" s="126"/>
      <c r="Z41" s="129"/>
      <c r="AA41" s="128">
        <f>AA40-V16</f>
        <v>-5100</v>
      </c>
      <c r="AB41" s="54">
        <f t="shared" si="12"/>
        <v>1.0638963639777208</v>
      </c>
      <c r="AC41" s="31"/>
      <c r="AD41" s="31"/>
    </row>
    <row r="42" spans="1:30" s="34" customFormat="1" ht="8.25" customHeight="1" thickBot="1" x14ac:dyDescent="0.35">
      <c r="A42" s="130"/>
      <c r="B42" s="131"/>
      <c r="C42" s="132"/>
      <c r="D42" s="133"/>
      <c r="E42" s="134"/>
      <c r="F42" s="134"/>
      <c r="G42" s="130"/>
      <c r="H42" s="134"/>
      <c r="I42" s="134"/>
      <c r="J42" s="133"/>
      <c r="K42" s="134"/>
      <c r="L42" s="134"/>
      <c r="M42" s="130"/>
      <c r="N42" s="134"/>
      <c r="O42" s="134"/>
      <c r="P42" s="134"/>
      <c r="Q42" s="134"/>
      <c r="R42" s="134"/>
      <c r="S42" s="134"/>
      <c r="T42" s="134"/>
      <c r="U42" s="134"/>
      <c r="V42" s="135"/>
      <c r="W42" s="135"/>
      <c r="X42" s="135"/>
      <c r="Y42" s="135"/>
      <c r="Z42" s="135"/>
      <c r="AA42" s="135"/>
      <c r="AB42" s="135"/>
      <c r="AC42" s="135"/>
      <c r="AD42" s="135"/>
    </row>
    <row r="43" spans="1:30" s="34" customFormat="1" ht="15.75" customHeight="1" thickBot="1" x14ac:dyDescent="0.35">
      <c r="A43" s="130"/>
      <c r="B43" s="131"/>
      <c r="C43" s="196" t="s">
        <v>81</v>
      </c>
      <c r="D43" s="136" t="s">
        <v>41</v>
      </c>
      <c r="E43" s="137" t="s">
        <v>82</v>
      </c>
      <c r="F43" s="138" t="s">
        <v>36</v>
      </c>
      <c r="G43" s="134"/>
      <c r="H43" s="134"/>
      <c r="I43" s="139"/>
      <c r="J43" s="136" t="s">
        <v>41</v>
      </c>
      <c r="K43" s="137" t="s">
        <v>82</v>
      </c>
      <c r="L43" s="138" t="s">
        <v>36</v>
      </c>
      <c r="M43" s="134"/>
      <c r="N43" s="134"/>
      <c r="O43" s="134"/>
      <c r="P43" s="136" t="s">
        <v>41</v>
      </c>
      <c r="Q43" s="137" t="s">
        <v>82</v>
      </c>
      <c r="R43" s="138" t="s">
        <v>36</v>
      </c>
      <c r="S43" s="135"/>
      <c r="T43" s="135"/>
      <c r="U43" s="135"/>
      <c r="V43" s="136" t="s">
        <v>41</v>
      </c>
      <c r="W43" s="137" t="s">
        <v>82</v>
      </c>
      <c r="X43" s="138" t="s">
        <v>36</v>
      </c>
      <c r="Y43" s="135"/>
      <c r="Z43" s="135"/>
      <c r="AA43" s="135"/>
      <c r="AB43" s="135"/>
      <c r="AC43" s="135"/>
      <c r="AD43" s="135"/>
    </row>
    <row r="44" spans="1:30" s="32" customFormat="1" ht="19.5" thickBot="1" x14ac:dyDescent="0.35">
      <c r="A44" s="26"/>
      <c r="B44" s="131"/>
      <c r="C44" s="197"/>
      <c r="D44" s="140">
        <v>280.7</v>
      </c>
      <c r="E44" s="141">
        <v>280.7</v>
      </c>
      <c r="F44" s="142">
        <v>0</v>
      </c>
      <c r="G44" s="134"/>
      <c r="H44" s="134"/>
      <c r="I44" s="139"/>
      <c r="J44" s="140">
        <v>277</v>
      </c>
      <c r="K44" s="141">
        <v>277</v>
      </c>
      <c r="L44" s="142">
        <v>0</v>
      </c>
      <c r="M44" s="143"/>
      <c r="N44" s="143"/>
      <c r="O44" s="143"/>
      <c r="P44" s="140">
        <v>277</v>
      </c>
      <c r="Q44" s="141">
        <v>277</v>
      </c>
      <c r="R44" s="142">
        <v>0</v>
      </c>
      <c r="S44" s="31"/>
      <c r="T44" s="31"/>
      <c r="U44" s="31"/>
      <c r="V44" s="140">
        <v>277</v>
      </c>
      <c r="W44" s="141">
        <v>277</v>
      </c>
      <c r="X44" s="142">
        <v>0</v>
      </c>
      <c r="Y44" s="31"/>
      <c r="Z44" s="31"/>
      <c r="AA44" s="31"/>
      <c r="AB44" s="31"/>
      <c r="AC44" s="31"/>
      <c r="AD44" s="31"/>
    </row>
    <row r="45" spans="1:30" s="34" customFormat="1" ht="8.25" customHeight="1" thickBot="1" x14ac:dyDescent="0.35">
      <c r="A45" s="130"/>
      <c r="B45" s="131"/>
      <c r="C45" s="132"/>
      <c r="D45" s="143"/>
      <c r="E45" s="134"/>
      <c r="F45" s="134"/>
      <c r="G45" s="134"/>
      <c r="H45" s="134"/>
      <c r="I45" s="139"/>
      <c r="J45" s="134"/>
      <c r="K45" s="134"/>
      <c r="L45" s="134"/>
      <c r="M45" s="134"/>
      <c r="N45" s="134"/>
      <c r="O45" s="139"/>
      <c r="P45" s="139"/>
      <c r="Q45" s="139"/>
      <c r="R45" s="139"/>
      <c r="S45" s="139"/>
      <c r="T45" s="139"/>
      <c r="U45" s="139"/>
      <c r="V45" s="135"/>
      <c r="W45" s="135"/>
      <c r="X45" s="135"/>
      <c r="Y45" s="135"/>
      <c r="Z45" s="135"/>
      <c r="AA45" s="135"/>
      <c r="AB45" s="135"/>
      <c r="AC45" s="135"/>
      <c r="AD45" s="135"/>
    </row>
    <row r="46" spans="1:30" s="34" customFormat="1" ht="37.5" customHeight="1" thickBot="1" x14ac:dyDescent="0.35">
      <c r="A46" s="130"/>
      <c r="B46" s="131"/>
      <c r="C46" s="196" t="s">
        <v>84</v>
      </c>
      <c r="D46" s="144" t="s">
        <v>85</v>
      </c>
      <c r="E46" s="145" t="s">
        <v>83</v>
      </c>
      <c r="F46" s="134"/>
      <c r="G46" s="134"/>
      <c r="H46" s="134"/>
      <c r="I46" s="139"/>
      <c r="J46" s="144" t="s">
        <v>85</v>
      </c>
      <c r="K46" s="145" t="s">
        <v>83</v>
      </c>
      <c r="L46" s="146"/>
      <c r="M46" s="146"/>
      <c r="N46" s="135"/>
      <c r="O46" s="135"/>
      <c r="P46" s="144" t="s">
        <v>85</v>
      </c>
      <c r="Q46" s="145" t="s">
        <v>83</v>
      </c>
      <c r="R46" s="135"/>
      <c r="S46" s="135"/>
      <c r="T46" s="135"/>
      <c r="U46" s="135"/>
      <c r="V46" s="144" t="s">
        <v>85</v>
      </c>
      <c r="W46" s="145" t="s">
        <v>83</v>
      </c>
      <c r="X46" s="135"/>
      <c r="Y46" s="135"/>
      <c r="Z46" s="135"/>
      <c r="AA46" s="135"/>
      <c r="AB46" s="135"/>
      <c r="AC46" s="135"/>
      <c r="AD46" s="135"/>
    </row>
    <row r="47" spans="1:30" s="32" customFormat="1" ht="19.5" thickBot="1" x14ac:dyDescent="0.35">
      <c r="A47" s="26"/>
      <c r="B47" s="147"/>
      <c r="C47" s="198"/>
      <c r="D47" s="140">
        <v>0</v>
      </c>
      <c r="E47" s="148">
        <v>0</v>
      </c>
      <c r="F47" s="134"/>
      <c r="G47" s="134"/>
      <c r="H47" s="134"/>
      <c r="I47" s="139"/>
      <c r="J47" s="140">
        <v>0</v>
      </c>
      <c r="K47" s="148">
        <v>0</v>
      </c>
      <c r="L47" s="149"/>
      <c r="M47" s="149"/>
      <c r="N47" s="31"/>
      <c r="O47" s="31"/>
      <c r="P47" s="140">
        <v>0</v>
      </c>
      <c r="Q47" s="148">
        <v>0</v>
      </c>
      <c r="R47" s="31"/>
      <c r="S47" s="31"/>
      <c r="T47" s="31"/>
      <c r="U47" s="31"/>
      <c r="V47" s="140">
        <v>0</v>
      </c>
      <c r="W47" s="148">
        <v>0</v>
      </c>
      <c r="X47" s="31"/>
      <c r="Y47" s="31"/>
      <c r="Z47" s="31"/>
      <c r="AA47" s="31"/>
      <c r="AB47" s="31"/>
      <c r="AC47" s="31"/>
      <c r="AD47" s="31"/>
    </row>
    <row r="48" spans="1:30" s="32" customFormat="1" ht="18.75" x14ac:dyDescent="0.3">
      <c r="A48" s="26"/>
      <c r="B48" s="147"/>
      <c r="C48" s="132"/>
      <c r="D48" s="134"/>
      <c r="E48" s="134"/>
      <c r="F48" s="134"/>
      <c r="G48" s="134"/>
      <c r="H48" s="134"/>
      <c r="I48" s="139"/>
      <c r="J48" s="134"/>
      <c r="K48" s="134"/>
      <c r="L48" s="134"/>
      <c r="M48" s="134"/>
      <c r="N48" s="134"/>
      <c r="O48" s="139"/>
      <c r="P48" s="139"/>
      <c r="Q48" s="139"/>
      <c r="R48" s="139"/>
      <c r="S48" s="139"/>
      <c r="T48" s="139"/>
      <c r="U48" s="139"/>
      <c r="V48" s="31"/>
      <c r="W48" s="31"/>
      <c r="X48" s="31"/>
      <c r="Y48" s="31"/>
      <c r="Z48" s="31"/>
      <c r="AA48" s="31"/>
      <c r="AB48" s="31"/>
      <c r="AC48" s="31"/>
      <c r="AD48" s="31"/>
    </row>
    <row r="49" spans="1:30" s="32" customFormat="1" ht="18.75" x14ac:dyDescent="0.3">
      <c r="A49" s="26"/>
      <c r="B49" s="147"/>
      <c r="C49" s="150" t="s">
        <v>80</v>
      </c>
      <c r="D49" s="151" t="s">
        <v>71</v>
      </c>
      <c r="E49" s="151" t="s">
        <v>72</v>
      </c>
      <c r="F49" s="151" t="s">
        <v>90</v>
      </c>
      <c r="G49" s="151" t="s">
        <v>92</v>
      </c>
      <c r="H49" s="134"/>
      <c r="I49" s="31"/>
      <c r="J49" s="151" t="s">
        <v>71</v>
      </c>
      <c r="K49" s="151" t="s">
        <v>72</v>
      </c>
      <c r="L49" s="151" t="s">
        <v>90</v>
      </c>
      <c r="M49" s="151" t="s">
        <v>106</v>
      </c>
      <c r="N49" s="31"/>
      <c r="O49" s="31"/>
      <c r="P49" s="151" t="s">
        <v>71</v>
      </c>
      <c r="Q49" s="151" t="s">
        <v>72</v>
      </c>
      <c r="R49" s="151" t="s">
        <v>90</v>
      </c>
      <c r="S49" s="151" t="s">
        <v>106</v>
      </c>
      <c r="T49" s="31"/>
      <c r="U49" s="31"/>
      <c r="V49" s="151" t="s">
        <v>93</v>
      </c>
      <c r="W49" s="151" t="s">
        <v>72</v>
      </c>
      <c r="X49" s="151" t="s">
        <v>90</v>
      </c>
      <c r="Y49" s="151" t="s">
        <v>107</v>
      </c>
      <c r="Z49" s="31"/>
      <c r="AA49" s="31"/>
      <c r="AB49" s="31"/>
      <c r="AC49" s="31"/>
      <c r="AD49" s="31"/>
    </row>
    <row r="50" spans="1:30" s="32" customFormat="1" ht="18.75" x14ac:dyDescent="0.3">
      <c r="A50" s="26"/>
      <c r="B50" s="147"/>
      <c r="C50" s="152" t="s">
        <v>105</v>
      </c>
      <c r="D50" s="153">
        <v>1775.7</v>
      </c>
      <c r="E50" s="153"/>
      <c r="F50" s="153">
        <v>127.5</v>
      </c>
      <c r="G50" s="154">
        <f>D50+E50-F50</f>
        <v>1648.2</v>
      </c>
      <c r="H50" s="134"/>
      <c r="I50" s="31"/>
      <c r="J50" s="153">
        <v>1648.2</v>
      </c>
      <c r="K50" s="153"/>
      <c r="L50" s="153">
        <v>1648.2</v>
      </c>
      <c r="M50" s="154">
        <f>J50+K50-L50</f>
        <v>0</v>
      </c>
      <c r="N50" s="31"/>
      <c r="O50" s="31"/>
      <c r="P50" s="153">
        <v>1648.2</v>
      </c>
      <c r="Q50" s="153"/>
      <c r="R50" s="153">
        <v>1648.2</v>
      </c>
      <c r="S50" s="154">
        <f>P50+Q50-R50</f>
        <v>0</v>
      </c>
      <c r="T50" s="31"/>
      <c r="U50" s="31"/>
      <c r="V50" s="153">
        <v>1100</v>
      </c>
      <c r="W50" s="153"/>
      <c r="X50" s="153">
        <v>500</v>
      </c>
      <c r="Y50" s="154">
        <f>V50+W50-X50</f>
        <v>600</v>
      </c>
      <c r="Z50" s="31"/>
      <c r="AA50" s="31"/>
      <c r="AB50" s="31"/>
      <c r="AC50" s="31"/>
      <c r="AD50" s="31"/>
    </row>
    <row r="51" spans="1:30" s="32" customFormat="1" ht="18.75" x14ac:dyDescent="0.3">
      <c r="A51" s="26"/>
      <c r="B51" s="147"/>
      <c r="C51" s="152" t="s">
        <v>69</v>
      </c>
      <c r="D51" s="153">
        <v>407.4</v>
      </c>
      <c r="E51" s="153">
        <v>30.8</v>
      </c>
      <c r="F51" s="153"/>
      <c r="G51" s="154">
        <f t="shared" ref="G51:G54" si="24">D51+E51-F51</f>
        <v>438.2</v>
      </c>
      <c r="H51" s="134"/>
      <c r="I51" s="31"/>
      <c r="J51" s="153">
        <v>438.2</v>
      </c>
      <c r="K51" s="153">
        <v>26.1</v>
      </c>
      <c r="L51" s="153">
        <v>200</v>
      </c>
      <c r="M51" s="154">
        <f t="shared" ref="M51:M54" si="25">J51+K51-L51</f>
        <v>264.3</v>
      </c>
      <c r="N51" s="31"/>
      <c r="O51" s="31"/>
      <c r="P51" s="153">
        <v>438.2</v>
      </c>
      <c r="Q51" s="153">
        <v>26.1</v>
      </c>
      <c r="R51" s="153">
        <v>200</v>
      </c>
      <c r="S51" s="154">
        <f t="shared" ref="S51:S54" si="26">P51+Q51-R51</f>
        <v>264.3</v>
      </c>
      <c r="T51" s="31"/>
      <c r="U51" s="31"/>
      <c r="V51" s="153">
        <v>264.3</v>
      </c>
      <c r="W51" s="153">
        <v>0</v>
      </c>
      <c r="X51" s="153">
        <v>0</v>
      </c>
      <c r="Y51" s="154">
        <f t="shared" ref="Y51:Y54" si="27">V51+W51-X51</f>
        <v>264.3</v>
      </c>
      <c r="Z51" s="31"/>
      <c r="AA51" s="31"/>
      <c r="AB51" s="31"/>
      <c r="AC51" s="31"/>
      <c r="AD51" s="31"/>
    </row>
    <row r="52" spans="1:30" s="32" customFormat="1" ht="18.75" x14ac:dyDescent="0.3">
      <c r="A52" s="26"/>
      <c r="B52" s="147"/>
      <c r="C52" s="152" t="s">
        <v>70</v>
      </c>
      <c r="D52" s="153">
        <v>1350.8</v>
      </c>
      <c r="E52" s="153">
        <v>615.29999999999995</v>
      </c>
      <c r="F52" s="153">
        <v>378.1</v>
      </c>
      <c r="G52" s="154">
        <f t="shared" si="24"/>
        <v>1588</v>
      </c>
      <c r="H52" s="134"/>
      <c r="I52" s="31"/>
      <c r="J52" s="153">
        <v>1588</v>
      </c>
      <c r="K52" s="153">
        <v>852.6</v>
      </c>
      <c r="L52" s="153">
        <v>334</v>
      </c>
      <c r="M52" s="154">
        <f t="shared" si="25"/>
        <v>2106.6</v>
      </c>
      <c r="N52" s="31"/>
      <c r="O52" s="31"/>
      <c r="P52" s="153">
        <v>1588</v>
      </c>
      <c r="Q52" s="153">
        <v>852.6</v>
      </c>
      <c r="R52" s="153">
        <v>334</v>
      </c>
      <c r="S52" s="154">
        <f t="shared" si="26"/>
        <v>2106.6</v>
      </c>
      <c r="T52" s="31"/>
      <c r="U52" s="31"/>
      <c r="V52" s="153">
        <v>2106.6</v>
      </c>
      <c r="W52" s="153">
        <v>852.6</v>
      </c>
      <c r="X52" s="153">
        <v>350</v>
      </c>
      <c r="Y52" s="154">
        <f t="shared" si="27"/>
        <v>2609.1999999999998</v>
      </c>
      <c r="Z52" s="31"/>
      <c r="AA52" s="31"/>
      <c r="AB52" s="31"/>
      <c r="AC52" s="31"/>
      <c r="AD52" s="31"/>
    </row>
    <row r="53" spans="1:30" s="32" customFormat="1" ht="18.75" x14ac:dyDescent="0.3">
      <c r="A53" s="26"/>
      <c r="B53" s="147"/>
      <c r="C53" s="152" t="s">
        <v>87</v>
      </c>
      <c r="D53" s="153">
        <v>104.3</v>
      </c>
      <c r="E53" s="153">
        <v>35</v>
      </c>
      <c r="F53" s="153">
        <v>76.7</v>
      </c>
      <c r="G53" s="154">
        <f t="shared" si="24"/>
        <v>62.600000000000009</v>
      </c>
      <c r="H53" s="134"/>
      <c r="I53" s="31"/>
      <c r="J53" s="153">
        <v>62.6</v>
      </c>
      <c r="K53" s="153">
        <v>0</v>
      </c>
      <c r="L53" s="153">
        <v>0</v>
      </c>
      <c r="M53" s="154">
        <f t="shared" si="25"/>
        <v>62.6</v>
      </c>
      <c r="N53" s="31"/>
      <c r="O53" s="31"/>
      <c r="P53" s="153">
        <v>62.6</v>
      </c>
      <c r="Q53" s="153">
        <v>0</v>
      </c>
      <c r="R53" s="153">
        <v>0</v>
      </c>
      <c r="S53" s="154">
        <f t="shared" si="26"/>
        <v>62.6</v>
      </c>
      <c r="T53" s="31"/>
      <c r="U53" s="31"/>
      <c r="V53" s="153">
        <v>62.6</v>
      </c>
      <c r="W53" s="153">
        <v>0</v>
      </c>
      <c r="X53" s="153">
        <v>0</v>
      </c>
      <c r="Y53" s="154">
        <f t="shared" si="27"/>
        <v>62.6</v>
      </c>
      <c r="Z53" s="31"/>
      <c r="AA53" s="31"/>
      <c r="AB53" s="31"/>
      <c r="AC53" s="31"/>
      <c r="AD53" s="31"/>
    </row>
    <row r="54" spans="1:30" s="32" customFormat="1" ht="18.75" x14ac:dyDescent="0.3">
      <c r="A54" s="26"/>
      <c r="B54" s="147"/>
      <c r="C54" s="155" t="s">
        <v>88</v>
      </c>
      <c r="D54" s="153">
        <v>480.1</v>
      </c>
      <c r="E54" s="153">
        <v>610.5</v>
      </c>
      <c r="F54" s="153">
        <v>366.9</v>
      </c>
      <c r="G54" s="154">
        <f t="shared" si="24"/>
        <v>723.69999999999993</v>
      </c>
      <c r="H54" s="134"/>
      <c r="I54" s="31"/>
      <c r="J54" s="153">
        <v>723.7</v>
      </c>
      <c r="K54" s="153">
        <v>648.9</v>
      </c>
      <c r="L54" s="153">
        <v>450</v>
      </c>
      <c r="M54" s="154">
        <f t="shared" si="25"/>
        <v>922.59999999999991</v>
      </c>
      <c r="N54" s="31"/>
      <c r="O54" s="31"/>
      <c r="P54" s="153">
        <v>723.7</v>
      </c>
      <c r="Q54" s="153">
        <v>648.9</v>
      </c>
      <c r="R54" s="153">
        <v>450</v>
      </c>
      <c r="S54" s="154">
        <f t="shared" si="26"/>
        <v>922.59999999999991</v>
      </c>
      <c r="T54" s="31"/>
      <c r="U54" s="31"/>
      <c r="V54" s="153">
        <v>922.6</v>
      </c>
      <c r="W54" s="153">
        <v>650</v>
      </c>
      <c r="X54" s="153">
        <v>480</v>
      </c>
      <c r="Y54" s="154">
        <f t="shared" si="27"/>
        <v>1092.5999999999999</v>
      </c>
      <c r="Z54" s="31"/>
      <c r="AA54" s="31"/>
      <c r="AB54" s="31"/>
      <c r="AC54" s="31"/>
      <c r="AD54" s="31"/>
    </row>
    <row r="55" spans="1:30" s="32" customFormat="1" ht="10.5" customHeight="1" x14ac:dyDescent="0.3">
      <c r="A55" s="26"/>
      <c r="B55" s="147"/>
      <c r="C55" s="132"/>
      <c r="D55" s="134"/>
      <c r="E55" s="134"/>
      <c r="F55" s="134"/>
      <c r="G55" s="134"/>
      <c r="H55" s="134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</row>
    <row r="56" spans="1:30" s="32" customFormat="1" ht="18.75" x14ac:dyDescent="0.3">
      <c r="A56" s="26"/>
      <c r="B56" s="147"/>
      <c r="C56" s="150" t="s">
        <v>73</v>
      </c>
      <c r="D56" s="151" t="s">
        <v>74</v>
      </c>
      <c r="E56" s="151" t="s">
        <v>94</v>
      </c>
      <c r="F56" s="134"/>
      <c r="G56" s="134"/>
      <c r="H56" s="134"/>
      <c r="I56" s="139"/>
      <c r="J56" s="151" t="s">
        <v>95</v>
      </c>
      <c r="K56" s="134"/>
      <c r="L56" s="134"/>
      <c r="M56" s="134"/>
      <c r="N56" s="134"/>
      <c r="O56" s="139"/>
      <c r="P56" s="151" t="s">
        <v>96</v>
      </c>
      <c r="Q56" s="139"/>
      <c r="R56" s="139"/>
      <c r="S56" s="139"/>
      <c r="T56" s="139"/>
      <c r="U56" s="139"/>
      <c r="V56" s="151" t="s">
        <v>95</v>
      </c>
      <c r="W56" s="31"/>
      <c r="X56" s="31"/>
      <c r="Y56" s="31"/>
      <c r="Z56" s="31"/>
      <c r="AA56" s="31"/>
      <c r="AB56" s="31"/>
      <c r="AC56" s="31"/>
      <c r="AD56" s="31"/>
    </row>
    <row r="57" spans="1:30" s="32" customFormat="1" ht="18.75" x14ac:dyDescent="0.3">
      <c r="A57" s="26"/>
      <c r="B57" s="147"/>
      <c r="C57" s="152"/>
      <c r="D57" s="156"/>
      <c r="E57" s="156"/>
      <c r="F57" s="134"/>
      <c r="G57" s="134"/>
      <c r="H57" s="134"/>
      <c r="I57" s="139"/>
      <c r="J57" s="156"/>
      <c r="K57" s="134"/>
      <c r="L57" s="134"/>
      <c r="M57" s="134"/>
      <c r="N57" s="134"/>
      <c r="O57" s="139"/>
      <c r="P57" s="156"/>
      <c r="Q57" s="139"/>
      <c r="R57" s="139"/>
      <c r="S57" s="139"/>
      <c r="T57" s="139"/>
      <c r="U57" s="139"/>
      <c r="V57" s="156"/>
      <c r="W57" s="31"/>
      <c r="X57" s="31"/>
      <c r="Y57" s="31"/>
      <c r="Z57" s="31"/>
      <c r="AA57" s="31"/>
      <c r="AB57" s="31"/>
      <c r="AC57" s="31"/>
      <c r="AD57" s="31"/>
    </row>
    <row r="58" spans="1:30" x14ac:dyDescent="0.25">
      <c r="A58" s="4"/>
      <c r="B58" s="5"/>
      <c r="C58" s="6"/>
      <c r="D58" s="7"/>
      <c r="E58" s="7"/>
      <c r="F58" s="7"/>
      <c r="G58" s="7"/>
      <c r="H58" s="7"/>
      <c r="I58" s="8"/>
      <c r="J58" s="7"/>
      <c r="K58" s="7"/>
      <c r="L58" s="7"/>
      <c r="M58" s="7"/>
      <c r="N58" s="7"/>
      <c r="O58" s="8"/>
      <c r="P58" s="8"/>
      <c r="Q58" s="8"/>
      <c r="R58" s="8"/>
      <c r="S58" s="8"/>
      <c r="T58" s="8"/>
      <c r="U58" s="8"/>
      <c r="V58" s="3"/>
      <c r="W58" s="3"/>
      <c r="X58" s="3"/>
      <c r="Y58" s="3"/>
      <c r="Z58" s="3"/>
      <c r="AA58" s="3"/>
      <c r="AB58" s="3"/>
      <c r="AC58" s="3"/>
      <c r="AD58" s="3"/>
    </row>
    <row r="59" spans="1:30" s="32" customFormat="1" ht="18.75" x14ac:dyDescent="0.3">
      <c r="A59" s="26"/>
      <c r="B59" s="27" t="s">
        <v>91</v>
      </c>
      <c r="C59" s="28"/>
      <c r="D59" s="203"/>
      <c r="E59" s="203"/>
      <c r="F59" s="203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3"/>
      <c r="T59" s="203"/>
      <c r="U59" s="203"/>
      <c r="V59" s="29"/>
      <c r="W59" s="29"/>
      <c r="X59" s="29"/>
      <c r="Y59" s="29"/>
      <c r="Z59" s="29"/>
      <c r="AA59" s="29"/>
      <c r="AB59" s="30"/>
      <c r="AC59" s="31"/>
      <c r="AD59" s="31"/>
    </row>
    <row r="60" spans="1:30" s="32" customFormat="1" ht="18.75" x14ac:dyDescent="0.3">
      <c r="A60" s="26"/>
      <c r="B60" s="33" t="s">
        <v>108</v>
      </c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5"/>
      <c r="AC60" s="31"/>
      <c r="AD60" s="31"/>
    </row>
    <row r="61" spans="1:30" s="32" customFormat="1" ht="18.75" x14ac:dyDescent="0.3">
      <c r="A61" s="26"/>
      <c r="B61" s="192" t="s">
        <v>111</v>
      </c>
      <c r="C61" s="193"/>
      <c r="D61" s="193"/>
      <c r="E61" s="193"/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3"/>
      <c r="U61" s="193"/>
      <c r="V61" s="34"/>
      <c r="W61" s="34"/>
      <c r="X61" s="34"/>
      <c r="Y61" s="34"/>
      <c r="Z61" s="34"/>
      <c r="AA61" s="34"/>
      <c r="AB61" s="35"/>
      <c r="AC61" s="31"/>
      <c r="AD61" s="31"/>
    </row>
    <row r="62" spans="1:30" s="32" customFormat="1" ht="18.75" x14ac:dyDescent="0.3">
      <c r="A62" s="26"/>
      <c r="B62" s="192" t="s">
        <v>112</v>
      </c>
      <c r="C62" s="193"/>
      <c r="D62" s="193"/>
      <c r="E62" s="193"/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3"/>
      <c r="V62" s="34"/>
      <c r="W62" s="34"/>
      <c r="X62" s="34"/>
      <c r="Y62" s="34"/>
      <c r="Z62" s="34"/>
      <c r="AA62" s="34"/>
      <c r="AB62" s="35"/>
      <c r="AC62" s="31"/>
      <c r="AD62" s="31"/>
    </row>
    <row r="63" spans="1:30" s="32" customFormat="1" ht="18.75" x14ac:dyDescent="0.3">
      <c r="A63" s="26"/>
      <c r="B63" s="192" t="s">
        <v>109</v>
      </c>
      <c r="C63" s="193"/>
      <c r="D63" s="193"/>
      <c r="E63" s="193"/>
      <c r="F63" s="193"/>
      <c r="G63" s="193"/>
      <c r="H63" s="193"/>
      <c r="I63" s="193"/>
      <c r="J63" s="193"/>
      <c r="K63" s="193"/>
      <c r="L63" s="193"/>
      <c r="M63" s="193"/>
      <c r="N63" s="193"/>
      <c r="O63" s="193"/>
      <c r="P63" s="193"/>
      <c r="Q63" s="193"/>
      <c r="R63" s="193"/>
      <c r="S63" s="193"/>
      <c r="T63" s="193"/>
      <c r="U63" s="193"/>
      <c r="V63" s="34"/>
      <c r="W63" s="34"/>
      <c r="X63" s="34"/>
      <c r="Y63" s="34"/>
      <c r="Z63" s="34"/>
      <c r="AA63" s="34"/>
      <c r="AB63" s="35"/>
      <c r="AC63" s="31"/>
      <c r="AD63" s="31"/>
    </row>
    <row r="64" spans="1:30" ht="51.6" customHeight="1" x14ac:dyDescent="0.25">
      <c r="A64" s="4"/>
      <c r="B64" s="25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19"/>
      <c r="W64" s="19"/>
      <c r="X64" s="19"/>
      <c r="Y64" s="19"/>
      <c r="Z64" s="19"/>
      <c r="AA64" s="19"/>
      <c r="AB64" s="20"/>
      <c r="AC64" s="3"/>
      <c r="AD64" s="3"/>
    </row>
    <row r="65" spans="1:30" x14ac:dyDescent="0.25">
      <c r="A65" s="12"/>
      <c r="B65" s="22"/>
      <c r="C65" s="21"/>
      <c r="D65" s="22"/>
      <c r="E65" s="22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3"/>
      <c r="W65" s="3"/>
      <c r="X65" s="3"/>
      <c r="Y65" s="3"/>
      <c r="Z65" s="3"/>
      <c r="AA65" s="3"/>
      <c r="AB65" s="3"/>
      <c r="AC65" s="3"/>
      <c r="AD65" s="3"/>
    </row>
    <row r="66" spans="1:30" x14ac:dyDescent="0.25">
      <c r="A66" s="12"/>
      <c r="B66" s="22"/>
      <c r="C66" s="21"/>
      <c r="D66" s="22"/>
      <c r="E66" s="22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3"/>
      <c r="W66" s="3"/>
      <c r="X66" s="3"/>
      <c r="Y66" s="3"/>
      <c r="Z66" s="3"/>
      <c r="AA66" s="3"/>
      <c r="AB66" s="3"/>
      <c r="AC66" s="3"/>
      <c r="AD66" s="3"/>
    </row>
    <row r="67" spans="1:30" x14ac:dyDescent="0.25">
      <c r="A67" s="4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5">
      <c r="A68" s="4"/>
      <c r="B68" s="9" t="s">
        <v>79</v>
      </c>
      <c r="C68" s="18">
        <v>44839</v>
      </c>
      <c r="D68" s="9" t="s">
        <v>75</v>
      </c>
      <c r="E68" s="190" t="s">
        <v>113</v>
      </c>
      <c r="F68" s="190"/>
      <c r="G68" s="190"/>
      <c r="H68" s="9"/>
      <c r="I68" s="9" t="s">
        <v>76</v>
      </c>
      <c r="J68" s="191" t="s">
        <v>114</v>
      </c>
      <c r="K68" s="191"/>
      <c r="L68" s="191"/>
      <c r="M68" s="191"/>
      <c r="N68" s="9"/>
      <c r="O68" s="9"/>
      <c r="P68" s="9"/>
      <c r="Q68" s="9"/>
      <c r="R68" s="9"/>
      <c r="S68" s="9"/>
      <c r="T68" s="9"/>
      <c r="U68" s="9"/>
      <c r="V68" s="3"/>
      <c r="W68" s="3"/>
      <c r="X68" s="3"/>
      <c r="Y68" s="3"/>
      <c r="Z68" s="3"/>
      <c r="AA68" s="3"/>
      <c r="AB68" s="3"/>
      <c r="AC68" s="3"/>
      <c r="AD68" s="3"/>
    </row>
    <row r="69" spans="1:30" ht="7.5" customHeight="1" x14ac:dyDescent="0.25">
      <c r="A69" s="4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5">
      <c r="A70" s="4"/>
      <c r="B70" s="9"/>
      <c r="C70" s="9"/>
      <c r="D70" s="9" t="s">
        <v>78</v>
      </c>
      <c r="E70" s="11"/>
      <c r="F70" s="11"/>
      <c r="G70" s="11"/>
      <c r="H70" s="9"/>
      <c r="I70" s="9" t="s">
        <v>78</v>
      </c>
      <c r="J70" s="10"/>
      <c r="K70" s="10"/>
      <c r="L70" s="10"/>
      <c r="M70" s="10"/>
      <c r="N70" s="9"/>
      <c r="O70" s="9"/>
      <c r="P70" s="9"/>
      <c r="Q70" s="9"/>
      <c r="R70" s="9"/>
      <c r="S70" s="9"/>
      <c r="T70" s="9"/>
      <c r="U70" s="9"/>
      <c r="V70" s="3"/>
      <c r="W70" s="3"/>
      <c r="X70" s="3"/>
      <c r="Y70" s="3"/>
      <c r="Z70" s="3"/>
      <c r="AA70" s="3"/>
      <c r="AB70" s="3"/>
      <c r="AC70" s="3"/>
      <c r="AD70" s="3"/>
    </row>
    <row r="71" spans="1:30" x14ac:dyDescent="0.25">
      <c r="A71" s="4"/>
      <c r="B71" s="9"/>
      <c r="C71" s="9"/>
      <c r="D71" s="9"/>
      <c r="E71" s="11"/>
      <c r="F71" s="11"/>
      <c r="G71" s="11"/>
      <c r="H71" s="9"/>
      <c r="I71" s="9"/>
      <c r="J71" s="10"/>
      <c r="K71" s="10"/>
      <c r="L71" s="10"/>
      <c r="M71" s="10"/>
      <c r="N71" s="9"/>
      <c r="O71" s="9"/>
      <c r="P71" s="9"/>
      <c r="Q71" s="9"/>
      <c r="R71" s="9"/>
      <c r="S71" s="9"/>
      <c r="T71" s="9"/>
      <c r="U71" s="9"/>
      <c r="V71" s="3"/>
      <c r="W71" s="3"/>
      <c r="X71" s="3"/>
      <c r="Y71" s="3"/>
      <c r="Z71" s="3"/>
      <c r="AA71" s="3"/>
      <c r="AB71" s="3"/>
      <c r="AC71" s="3"/>
      <c r="AD71" s="3"/>
    </row>
    <row r="72" spans="1:30" x14ac:dyDescent="0.25">
      <c r="A72" s="4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3"/>
      <c r="W72" s="3"/>
      <c r="X72" s="3"/>
      <c r="Y72" s="3"/>
      <c r="Z72" s="3"/>
      <c r="AA72" s="3"/>
      <c r="AB72" s="3"/>
      <c r="AC72" s="3"/>
      <c r="AD72" s="3"/>
    </row>
    <row r="73" spans="1:30" x14ac:dyDescent="0.25">
      <c r="A73" s="4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3"/>
      <c r="W73" s="3"/>
      <c r="X73" s="3"/>
      <c r="Y73" s="3"/>
      <c r="Z73" s="3"/>
      <c r="AA73" s="3"/>
      <c r="AB73" s="3"/>
      <c r="AC73" s="3"/>
      <c r="AD73" s="3"/>
    </row>
    <row r="74" spans="1:30" hidden="1" x14ac:dyDescent="0.25">
      <c r="AC74" s="2"/>
      <c r="AD74" s="2"/>
    </row>
    <row r="75" spans="1:30" hidden="1" x14ac:dyDescent="0.25"/>
    <row r="76" spans="1:30" hidden="1" x14ac:dyDescent="0.25"/>
    <row r="77" spans="1:30" hidden="1" x14ac:dyDescent="0.25"/>
    <row r="78" spans="1:30" hidden="1" x14ac:dyDescent="0.25"/>
    <row r="79" spans="1:30" hidden="1" x14ac:dyDescent="0.25"/>
    <row r="80" spans="1:3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t="15" hidden="1" customHeight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t="15" hidden="1" customHeight="1" x14ac:dyDescent="0.25"/>
    <row r="105" ht="15" hidden="1" customHeight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4"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E68:G68"/>
    <mergeCell ref="J68:M68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2021-10-05T08:19:21Z</cp:lastPrinted>
  <dcterms:created xsi:type="dcterms:W3CDTF">2017-02-23T12:10:09Z</dcterms:created>
  <dcterms:modified xsi:type="dcterms:W3CDTF">2021-10-27T13:35:03Z</dcterms:modified>
</cp:coreProperties>
</file>